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15" windowWidth="16950" windowHeight="12375" tabRatio="354" firstSheet="1" activeTab="1"/>
  </bookViews>
  <sheets>
    <sheet name="WIP plan materiały biurowe 2018" sheetId="1" r:id="rId1"/>
    <sheet name="plany tonery 2018" sheetId="2" r:id="rId2"/>
  </sheets>
  <definedNames>
    <definedName name="lista">#REF!</definedName>
    <definedName name="lista1">#REF!</definedName>
    <definedName name="_xlnm.Print_Area" localSheetId="1">'plany tonery 2018'!$A$1:$H$129</definedName>
    <definedName name="_xlnm.Print_Area" localSheetId="0">'WIP plan materiały biurowe 2018'!$A$1:$AA$165</definedName>
  </definedNames>
  <calcPr calcId="125725"/>
</workbook>
</file>

<file path=xl/calcChain.xml><?xml version="1.0" encoding="utf-8"?>
<calcChain xmlns="http://schemas.openxmlformats.org/spreadsheetml/2006/main">
  <c r="H22" i="2"/>
  <c r="H20"/>
  <c r="H19"/>
  <c r="H64"/>
  <c r="H66"/>
  <c r="H68"/>
  <c r="H41"/>
  <c r="H43"/>
  <c r="H45"/>
  <c r="H4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H117"/>
  <c r="H116"/>
  <c r="H118"/>
  <c r="H119"/>
  <c r="H115"/>
  <c r="H114"/>
  <c r="H113"/>
  <c r="H81"/>
  <c r="H82"/>
  <c r="H80"/>
  <c r="H83"/>
  <c r="H84"/>
  <c r="H65"/>
  <c r="H67"/>
  <c r="H70"/>
  <c r="H71"/>
  <c r="H72"/>
  <c r="H73"/>
  <c r="H74"/>
  <c r="H75"/>
  <c r="H76"/>
  <c r="H77"/>
  <c r="H78"/>
  <c r="H79"/>
  <c r="H120"/>
  <c r="H121"/>
  <c r="H122"/>
  <c r="H91"/>
  <c r="H93"/>
  <c r="H95"/>
  <c r="H97"/>
  <c r="H99"/>
  <c r="H101"/>
  <c r="H89"/>
  <c r="H50"/>
  <c r="H51"/>
  <c r="H52"/>
  <c r="H53"/>
  <c r="H46"/>
  <c r="H44"/>
  <c r="H40"/>
  <c r="H29"/>
  <c r="H30"/>
  <c r="H18"/>
  <c r="H37"/>
  <c r="H42"/>
  <c r="H39"/>
  <c r="H38"/>
  <c r="H59"/>
  <c r="H21"/>
  <c r="H5"/>
  <c r="H15"/>
  <c r="H9"/>
  <c r="H10"/>
  <c r="H11"/>
  <c r="H12"/>
  <c r="H13"/>
  <c r="H14"/>
  <c r="H8"/>
  <c r="H16"/>
  <c r="H17"/>
  <c r="H7"/>
  <c r="H6"/>
  <c r="H23"/>
  <c r="H24"/>
  <c r="H25"/>
  <c r="H26"/>
  <c r="H27"/>
  <c r="H28"/>
  <c r="H63"/>
  <c r="H69"/>
  <c r="H85"/>
  <c r="H86"/>
  <c r="H87"/>
  <c r="H88"/>
  <c r="H90"/>
  <c r="H92"/>
  <c r="H94"/>
  <c r="H96"/>
  <c r="H98"/>
  <c r="H100"/>
  <c r="H102"/>
  <c r="H103"/>
  <c r="H104"/>
  <c r="H35"/>
  <c r="H32"/>
  <c r="H33"/>
  <c r="H34"/>
  <c r="H47"/>
  <c r="H48"/>
  <c r="H49"/>
  <c r="H31"/>
  <c r="H58"/>
  <c r="H60"/>
  <c r="H61"/>
  <c r="H62"/>
  <c r="H36"/>
  <c r="H54"/>
  <c r="H55"/>
  <c r="H56"/>
  <c r="H57"/>
  <c r="H107"/>
  <c r="H108"/>
  <c r="H109"/>
  <c r="H110"/>
  <c r="H105"/>
  <c r="D4" i="1"/>
  <c r="F4"/>
  <c r="I4"/>
  <c r="K4"/>
  <c r="M4"/>
  <c r="O4"/>
  <c r="Q4"/>
  <c r="S4"/>
  <c r="U4"/>
  <c r="W4"/>
  <c r="Y4"/>
  <c r="AA4"/>
  <c r="A5"/>
  <c r="A6"/>
  <c r="D5"/>
  <c r="F5"/>
  <c r="I5"/>
  <c r="K5"/>
  <c r="M5"/>
  <c r="O5"/>
  <c r="Q5"/>
  <c r="S5"/>
  <c r="U5"/>
  <c r="W5"/>
  <c r="Y5"/>
  <c r="AA5"/>
  <c r="D6"/>
  <c r="F6"/>
  <c r="I6"/>
  <c r="K6"/>
  <c r="M6"/>
  <c r="O6"/>
  <c r="Q6"/>
  <c r="S6"/>
  <c r="U6"/>
  <c r="W6"/>
  <c r="Y6"/>
  <c r="AA6"/>
  <c r="A7"/>
  <c r="A8"/>
  <c r="D7"/>
  <c r="F7"/>
  <c r="I7"/>
  <c r="K7"/>
  <c r="M7"/>
  <c r="O7"/>
  <c r="Q7"/>
  <c r="S7"/>
  <c r="U7"/>
  <c r="W7"/>
  <c r="Y7"/>
  <c r="AA7"/>
  <c r="D8"/>
  <c r="F8"/>
  <c r="I8"/>
  <c r="K8"/>
  <c r="M8"/>
  <c r="O8"/>
  <c r="Q8"/>
  <c r="S8"/>
  <c r="U8"/>
  <c r="W8"/>
  <c r="Y8"/>
  <c r="AA8"/>
  <c r="A9"/>
  <c r="A10"/>
  <c r="D9"/>
  <c r="F9"/>
  <c r="I9"/>
  <c r="K9"/>
  <c r="M9"/>
  <c r="O9"/>
  <c r="Q9"/>
  <c r="S9"/>
  <c r="U9"/>
  <c r="W9"/>
  <c r="Y9"/>
  <c r="AA9"/>
  <c r="D10"/>
  <c r="F10"/>
  <c r="I10"/>
  <c r="K10"/>
  <c r="M10"/>
  <c r="O10"/>
  <c r="Q10"/>
  <c r="S10"/>
  <c r="U10"/>
  <c r="W10"/>
  <c r="Y10"/>
  <c r="AA10"/>
  <c r="A11"/>
  <c r="A12"/>
  <c r="D11"/>
  <c r="F11"/>
  <c r="I11"/>
  <c r="K11"/>
  <c r="M11"/>
  <c r="O11"/>
  <c r="Q11"/>
  <c r="S11"/>
  <c r="U11"/>
  <c r="W11"/>
  <c r="Y11"/>
  <c r="AA11"/>
  <c r="D12"/>
  <c r="F12"/>
  <c r="I12"/>
  <c r="K12"/>
  <c r="M12"/>
  <c r="O12"/>
  <c r="Q12"/>
  <c r="S12"/>
  <c r="U12"/>
  <c r="W12"/>
  <c r="Y12"/>
  <c r="AA12"/>
  <c r="A13"/>
  <c r="A14"/>
  <c r="D13"/>
  <c r="F13"/>
  <c r="I13"/>
  <c r="K13"/>
  <c r="M13"/>
  <c r="O13"/>
  <c r="Q13"/>
  <c r="S13"/>
  <c r="U13"/>
  <c r="W13"/>
  <c r="Y13"/>
  <c r="AA13"/>
  <c r="D14"/>
  <c r="F14"/>
  <c r="I14"/>
  <c r="K14"/>
  <c r="M14"/>
  <c r="O14"/>
  <c r="Q14"/>
  <c r="S14"/>
  <c r="U14"/>
  <c r="W14"/>
  <c r="Y14"/>
  <c r="AA14"/>
  <c r="A15"/>
  <c r="A16"/>
  <c r="D15"/>
  <c r="F15"/>
  <c r="I15"/>
  <c r="K15"/>
  <c r="M15"/>
  <c r="O15"/>
  <c r="Q15"/>
  <c r="S15"/>
  <c r="U15"/>
  <c r="W15"/>
  <c r="Y15"/>
  <c r="AA15"/>
  <c r="D16"/>
  <c r="F16"/>
  <c r="I16"/>
  <c r="K16"/>
  <c r="M16"/>
  <c r="O16"/>
  <c r="Q16"/>
  <c r="S16"/>
  <c r="U16"/>
  <c r="W16"/>
  <c r="Y16"/>
  <c r="AA16"/>
  <c r="A17"/>
  <c r="A18"/>
  <c r="D17"/>
  <c r="F17"/>
  <c r="I17"/>
  <c r="K17"/>
  <c r="M17"/>
  <c r="O17"/>
  <c r="Q17"/>
  <c r="S17"/>
  <c r="U17"/>
  <c r="W17"/>
  <c r="Y17"/>
  <c r="AA17"/>
  <c r="D18"/>
  <c r="F18"/>
  <c r="I18"/>
  <c r="K18"/>
  <c r="M18"/>
  <c r="O18"/>
  <c r="Q18"/>
  <c r="S18"/>
  <c r="U18"/>
  <c r="W18"/>
  <c r="Y18"/>
  <c r="AA18"/>
  <c r="A19"/>
  <c r="A20"/>
  <c r="D19"/>
  <c r="F19"/>
  <c r="I19"/>
  <c r="K19"/>
  <c r="M19"/>
  <c r="O19"/>
  <c r="Q19"/>
  <c r="S19"/>
  <c r="U19"/>
  <c r="W19"/>
  <c r="Y19"/>
  <c r="AA19"/>
  <c r="D20"/>
  <c r="F20"/>
  <c r="I20"/>
  <c r="K20"/>
  <c r="M20"/>
  <c r="O20"/>
  <c r="Q20"/>
  <c r="S20"/>
  <c r="U20"/>
  <c r="W20"/>
  <c r="Y20"/>
  <c r="AA20"/>
  <c r="A21"/>
  <c r="A22"/>
  <c r="D21"/>
  <c r="F21"/>
  <c r="I21"/>
  <c r="K21"/>
  <c r="M21"/>
  <c r="O21"/>
  <c r="Q21"/>
  <c r="S21"/>
  <c r="U21"/>
  <c r="W21"/>
  <c r="Y21"/>
  <c r="AA21"/>
  <c r="D22"/>
  <c r="F22"/>
  <c r="I22"/>
  <c r="K22"/>
  <c r="M22"/>
  <c r="O22"/>
  <c r="Q22"/>
  <c r="S22"/>
  <c r="U22"/>
  <c r="W22"/>
  <c r="Y22"/>
  <c r="AA22"/>
  <c r="A23"/>
  <c r="A24"/>
  <c r="D23"/>
  <c r="F23"/>
  <c r="I23"/>
  <c r="K23"/>
  <c r="M23"/>
  <c r="O23"/>
  <c r="Q23"/>
  <c r="S23"/>
  <c r="U23"/>
  <c r="W23"/>
  <c r="Y23"/>
  <c r="AA23"/>
  <c r="D24"/>
  <c r="F24"/>
  <c r="I24"/>
  <c r="K24"/>
  <c r="M24"/>
  <c r="O24"/>
  <c r="Q24"/>
  <c r="S24"/>
  <c r="U24"/>
  <c r="W24"/>
  <c r="Y24"/>
  <c r="AA24"/>
  <c r="A25"/>
  <c r="A26"/>
  <c r="D25"/>
  <c r="F25"/>
  <c r="I25"/>
  <c r="K25"/>
  <c r="M25"/>
  <c r="O25"/>
  <c r="Q25"/>
  <c r="S25"/>
  <c r="U25"/>
  <c r="W25"/>
  <c r="Y25"/>
  <c r="AA25"/>
  <c r="D26"/>
  <c r="F26"/>
  <c r="I26"/>
  <c r="K26"/>
  <c r="M26"/>
  <c r="O26"/>
  <c r="Q26"/>
  <c r="S26"/>
  <c r="U26"/>
  <c r="W26"/>
  <c r="Y26"/>
  <c r="AA26"/>
  <c r="A27"/>
  <c r="A28"/>
  <c r="D27"/>
  <c r="F27"/>
  <c r="I27"/>
  <c r="K27"/>
  <c r="M27"/>
  <c r="O27"/>
  <c r="Q27"/>
  <c r="S27"/>
  <c r="U27"/>
  <c r="W27"/>
  <c r="Y27"/>
  <c r="AA27"/>
  <c r="D28"/>
  <c r="F28"/>
  <c r="I28"/>
  <c r="K28"/>
  <c r="M28"/>
  <c r="O28"/>
  <c r="Q28"/>
  <c r="S28"/>
  <c r="U28"/>
  <c r="W28"/>
  <c r="Y28"/>
  <c r="AA28"/>
  <c r="A29"/>
  <c r="A30"/>
  <c r="D29"/>
  <c r="F29"/>
  <c r="I29"/>
  <c r="K29"/>
  <c r="M29"/>
  <c r="O29"/>
  <c r="Q29"/>
  <c r="S29"/>
  <c r="U29"/>
  <c r="W29"/>
  <c r="Y29"/>
  <c r="AA29"/>
  <c r="D30"/>
  <c r="F30"/>
  <c r="I30"/>
  <c r="K30"/>
  <c r="M30"/>
  <c r="O30"/>
  <c r="Q30"/>
  <c r="S30"/>
  <c r="U30"/>
  <c r="W30"/>
  <c r="Y30"/>
  <c r="AA30"/>
  <c r="A31"/>
  <c r="A32"/>
  <c r="D31"/>
  <c r="F31"/>
  <c r="I31"/>
  <c r="K31"/>
  <c r="M31"/>
  <c r="O31"/>
  <c r="Q31"/>
  <c r="S31"/>
  <c r="U31"/>
  <c r="W31"/>
  <c r="Y31"/>
  <c r="AA31"/>
  <c r="D32"/>
  <c r="F32"/>
  <c r="I32"/>
  <c r="K32"/>
  <c r="M32"/>
  <c r="O32"/>
  <c r="Q32"/>
  <c r="S32"/>
  <c r="U32"/>
  <c r="W32"/>
  <c r="Y32"/>
  <c r="AA32"/>
  <c r="A33"/>
  <c r="A34"/>
  <c r="D33"/>
  <c r="F33"/>
  <c r="I33"/>
  <c r="K33"/>
  <c r="M33"/>
  <c r="O33"/>
  <c r="Q33"/>
  <c r="S33"/>
  <c r="U33"/>
  <c r="W33"/>
  <c r="Y33"/>
  <c r="AA33"/>
  <c r="D34"/>
  <c r="F34"/>
  <c r="I34"/>
  <c r="K34"/>
  <c r="M34"/>
  <c r="O34"/>
  <c r="Q34"/>
  <c r="S34"/>
  <c r="U34"/>
  <c r="W34"/>
  <c r="Y34"/>
  <c r="AA34"/>
  <c r="A35"/>
  <c r="A36"/>
  <c r="D35"/>
  <c r="F35"/>
  <c r="I35"/>
  <c r="K35"/>
  <c r="M35"/>
  <c r="O35"/>
  <c r="Q35"/>
  <c r="S35"/>
  <c r="U35"/>
  <c r="W35"/>
  <c r="Y35"/>
  <c r="AA35"/>
  <c r="D36"/>
  <c r="F36"/>
  <c r="I36"/>
  <c r="K36"/>
  <c r="M36"/>
  <c r="O36"/>
  <c r="Q36"/>
  <c r="S36"/>
  <c r="U36"/>
  <c r="W36"/>
  <c r="Y36"/>
  <c r="AA36"/>
  <c r="A37"/>
  <c r="A38"/>
  <c r="D37"/>
  <c r="F37"/>
  <c r="I37"/>
  <c r="K37"/>
  <c r="M37"/>
  <c r="O37"/>
  <c r="Q37"/>
  <c r="S37"/>
  <c r="U37"/>
  <c r="W37"/>
  <c r="Y37"/>
  <c r="AA37"/>
  <c r="D38"/>
  <c r="F38"/>
  <c r="I38"/>
  <c r="K38"/>
  <c r="M38"/>
  <c r="O38"/>
  <c r="Q38"/>
  <c r="S38"/>
  <c r="U38"/>
  <c r="W38"/>
  <c r="Y38"/>
  <c r="AA38"/>
  <c r="A39"/>
  <c r="A40"/>
  <c r="D39"/>
  <c r="F39"/>
  <c r="I39"/>
  <c r="K39"/>
  <c r="M39"/>
  <c r="O39"/>
  <c r="Q39"/>
  <c r="S39"/>
  <c r="U39"/>
  <c r="W39"/>
  <c r="Y39"/>
  <c r="AA39"/>
  <c r="D40"/>
  <c r="F40"/>
  <c r="I40"/>
  <c r="K40"/>
  <c r="M40"/>
  <c r="O40"/>
  <c r="Q40"/>
  <c r="S40"/>
  <c r="U40"/>
  <c r="W40"/>
  <c r="Y40"/>
  <c r="AA40"/>
  <c r="A41"/>
  <c r="A42"/>
  <c r="D41"/>
  <c r="F41"/>
  <c r="I41"/>
  <c r="K41"/>
  <c r="M41"/>
  <c r="O41"/>
  <c r="Q41"/>
  <c r="S41"/>
  <c r="U41"/>
  <c r="W41"/>
  <c r="Y41"/>
  <c r="AA41"/>
  <c r="D42"/>
  <c r="F42"/>
  <c r="I42"/>
  <c r="K42"/>
  <c r="M42"/>
  <c r="O42"/>
  <c r="Q42"/>
  <c r="S42"/>
  <c r="U42"/>
  <c r="W42"/>
  <c r="Y42"/>
  <c r="AA42"/>
  <c r="A43"/>
  <c r="A44"/>
  <c r="D43"/>
  <c r="F43"/>
  <c r="I43"/>
  <c r="K43"/>
  <c r="M43"/>
  <c r="O43"/>
  <c r="Q43"/>
  <c r="S43"/>
  <c r="U43"/>
  <c r="W43"/>
  <c r="Y43"/>
  <c r="AA43"/>
  <c r="D44"/>
  <c r="F44"/>
  <c r="I44"/>
  <c r="K44"/>
  <c r="M44"/>
  <c r="O44"/>
  <c r="Q44"/>
  <c r="S44"/>
  <c r="U44"/>
  <c r="W44"/>
  <c r="Y44"/>
  <c r="AA44"/>
  <c r="A45"/>
  <c r="A46"/>
  <c r="D45"/>
  <c r="F45"/>
  <c r="I45"/>
  <c r="K45"/>
  <c r="M45"/>
  <c r="O45"/>
  <c r="Q45"/>
  <c r="S45"/>
  <c r="U45"/>
  <c r="W45"/>
  <c r="Y45"/>
  <c r="AA45"/>
  <c r="D46"/>
  <c r="F46"/>
  <c r="I46"/>
  <c r="K46"/>
  <c r="M46"/>
  <c r="O46"/>
  <c r="Q46"/>
  <c r="S46"/>
  <c r="U46"/>
  <c r="W46"/>
  <c r="Y46"/>
  <c r="AA46"/>
  <c r="A47"/>
  <c r="A48"/>
  <c r="D47"/>
  <c r="F47"/>
  <c r="I47"/>
  <c r="K47"/>
  <c r="M47"/>
  <c r="O47"/>
  <c r="Q47"/>
  <c r="S47"/>
  <c r="U47"/>
  <c r="W47"/>
  <c r="Y47"/>
  <c r="AA47"/>
  <c r="D48"/>
  <c r="F48"/>
  <c r="I48"/>
  <c r="K48"/>
  <c r="M48"/>
  <c r="O48"/>
  <c r="Q48"/>
  <c r="S48"/>
  <c r="U48"/>
  <c r="W48"/>
  <c r="Y48"/>
  <c r="AA48"/>
  <c r="A49"/>
  <c r="A50"/>
  <c r="D49"/>
  <c r="F49"/>
  <c r="I49"/>
  <c r="K49"/>
  <c r="M49"/>
  <c r="O49"/>
  <c r="Q49"/>
  <c r="S49"/>
  <c r="U49"/>
  <c r="W49"/>
  <c r="Y49"/>
  <c r="AA49"/>
  <c r="D50"/>
  <c r="F50"/>
  <c r="I50"/>
  <c r="K50"/>
  <c r="M50"/>
  <c r="O50"/>
  <c r="Q50"/>
  <c r="S50"/>
  <c r="U50"/>
  <c r="W50"/>
  <c r="Y50"/>
  <c r="AA50"/>
  <c r="A51"/>
  <c r="A52"/>
  <c r="D51"/>
  <c r="F51"/>
  <c r="I51"/>
  <c r="K51"/>
  <c r="M51"/>
  <c r="O51"/>
  <c r="Q51"/>
  <c r="S51"/>
  <c r="U51"/>
  <c r="W51"/>
  <c r="Y51"/>
  <c r="AA51"/>
  <c r="D52"/>
  <c r="F52"/>
  <c r="I52"/>
  <c r="K52"/>
  <c r="M52"/>
  <c r="O52"/>
  <c r="Q52"/>
  <c r="S52"/>
  <c r="U52"/>
  <c r="W52"/>
  <c r="Y52"/>
  <c r="AA52"/>
  <c r="A53"/>
  <c r="A54"/>
  <c r="D53"/>
  <c r="F53"/>
  <c r="I53"/>
  <c r="K53"/>
  <c r="M53"/>
  <c r="O53"/>
  <c r="Q53"/>
  <c r="S53"/>
  <c r="U53"/>
  <c r="W53"/>
  <c r="Y53"/>
  <c r="AA53"/>
  <c r="D54"/>
  <c r="F54"/>
  <c r="I54"/>
  <c r="K54"/>
  <c r="M54"/>
  <c r="O54"/>
  <c r="Q54"/>
  <c r="S54"/>
  <c r="U54"/>
  <c r="W54"/>
  <c r="Y54"/>
  <c r="AA54"/>
  <c r="A55"/>
  <c r="A56"/>
  <c r="D55"/>
  <c r="F55"/>
  <c r="I55"/>
  <c r="K55"/>
  <c r="M55"/>
  <c r="O55"/>
  <c r="Q55"/>
  <c r="S55"/>
  <c r="U55"/>
  <c r="W55"/>
  <c r="Y55"/>
  <c r="AA55"/>
  <c r="D56"/>
  <c r="F56"/>
  <c r="I56"/>
  <c r="K56"/>
  <c r="M56"/>
  <c r="O56"/>
  <c r="Q56"/>
  <c r="S56"/>
  <c r="U56"/>
  <c r="W56"/>
  <c r="Y56"/>
  <c r="A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3"/>
  <c r="A154"/>
  <c r="A155"/>
  <c r="A156"/>
  <c r="A157"/>
  <c r="A158"/>
  <c r="A159"/>
  <c r="A161"/>
  <c r="D57"/>
  <c r="F57"/>
  <c r="I57"/>
  <c r="K57"/>
  <c r="M57"/>
  <c r="O57"/>
  <c r="Q57"/>
  <c r="S57"/>
  <c r="U57"/>
  <c r="W57"/>
  <c r="Y57"/>
  <c r="AA57"/>
  <c r="D58"/>
  <c r="F58"/>
  <c r="I58"/>
  <c r="K58"/>
  <c r="M58"/>
  <c r="O58"/>
  <c r="Q58"/>
  <c r="S58"/>
  <c r="U58"/>
  <c r="W58"/>
  <c r="Y58"/>
  <c r="AA58"/>
  <c r="D59"/>
  <c r="F59"/>
  <c r="I59"/>
  <c r="K59"/>
  <c r="M59"/>
  <c r="O59"/>
  <c r="Q59"/>
  <c r="S59"/>
  <c r="U59"/>
  <c r="W59"/>
  <c r="Y59"/>
  <c r="AA59"/>
  <c r="D60"/>
  <c r="F60"/>
  <c r="I60"/>
  <c r="K60"/>
  <c r="M60"/>
  <c r="O60"/>
  <c r="Q60"/>
  <c r="S60"/>
  <c r="U60"/>
  <c r="W60"/>
  <c r="Y60"/>
  <c r="AA60"/>
  <c r="D61"/>
  <c r="F61"/>
  <c r="I61"/>
  <c r="K61"/>
  <c r="M61"/>
  <c r="O61"/>
  <c r="Q61"/>
  <c r="S61"/>
  <c r="U61"/>
  <c r="W61"/>
  <c r="Y61"/>
  <c r="AA61"/>
  <c r="D62"/>
  <c r="F62"/>
  <c r="I62"/>
  <c r="K62"/>
  <c r="M62"/>
  <c r="O62"/>
  <c r="Q62"/>
  <c r="S62"/>
  <c r="U62"/>
  <c r="W62"/>
  <c r="Y62"/>
  <c r="AA62"/>
  <c r="D63"/>
  <c r="F63"/>
  <c r="I63"/>
  <c r="K63"/>
  <c r="M63"/>
  <c r="O63"/>
  <c r="Q63"/>
  <c r="S63"/>
  <c r="U63"/>
  <c r="W63"/>
  <c r="Y63"/>
  <c r="AA63"/>
  <c r="D64"/>
  <c r="F64"/>
  <c r="I64"/>
  <c r="K64"/>
  <c r="M64"/>
  <c r="O64"/>
  <c r="Q64"/>
  <c r="S64"/>
  <c r="U64"/>
  <c r="W64"/>
  <c r="Y64"/>
  <c r="AA64"/>
  <c r="D65"/>
  <c r="F65"/>
  <c r="I65"/>
  <c r="K65"/>
  <c r="M65"/>
  <c r="O65"/>
  <c r="Q65"/>
  <c r="S65"/>
  <c r="U65"/>
  <c r="W65"/>
  <c r="Y65"/>
  <c r="AA65"/>
  <c r="D66"/>
  <c r="F66"/>
  <c r="I66"/>
  <c r="K66"/>
  <c r="M66"/>
  <c r="O66"/>
  <c r="Q66"/>
  <c r="S66"/>
  <c r="U66"/>
  <c r="W66"/>
  <c r="Y66"/>
  <c r="AA66"/>
  <c r="D67"/>
  <c r="F67"/>
  <c r="I67"/>
  <c r="K67"/>
  <c r="M67"/>
  <c r="O67"/>
  <c r="Q67"/>
  <c r="S67"/>
  <c r="U67"/>
  <c r="W67"/>
  <c r="Y67"/>
  <c r="AA67"/>
  <c r="D68"/>
  <c r="F68"/>
  <c r="I68"/>
  <c r="K68"/>
  <c r="M68"/>
  <c r="O68"/>
  <c r="Q68"/>
  <c r="S68"/>
  <c r="U68"/>
  <c r="W68"/>
  <c r="Y68"/>
  <c r="AA68"/>
  <c r="D69"/>
  <c r="F69"/>
  <c r="I69"/>
  <c r="K69"/>
  <c r="M69"/>
  <c r="O69"/>
  <c r="Q69"/>
  <c r="S69"/>
  <c r="U69"/>
  <c r="W69"/>
  <c r="Y69"/>
  <c r="AA69"/>
  <c r="D70"/>
  <c r="F70"/>
  <c r="I70"/>
  <c r="K70"/>
  <c r="M70"/>
  <c r="O70"/>
  <c r="Q70"/>
  <c r="S70"/>
  <c r="U70"/>
  <c r="W70"/>
  <c r="Y70"/>
  <c r="AA70"/>
  <c r="D71"/>
  <c r="F71"/>
  <c r="I71"/>
  <c r="K71"/>
  <c r="M71"/>
  <c r="O71"/>
  <c r="Q71"/>
  <c r="S71"/>
  <c r="U71"/>
  <c r="W71"/>
  <c r="Y71"/>
  <c r="AA71"/>
  <c r="D72"/>
  <c r="F72"/>
  <c r="I72"/>
  <c r="K72"/>
  <c r="M72"/>
  <c r="O72"/>
  <c r="Q72"/>
  <c r="S72"/>
  <c r="U72"/>
  <c r="W72"/>
  <c r="Y72"/>
  <c r="AA72"/>
  <c r="D73"/>
  <c r="F73"/>
  <c r="I73"/>
  <c r="K73"/>
  <c r="M73"/>
  <c r="O73"/>
  <c r="Q73"/>
  <c r="S73"/>
  <c r="U73"/>
  <c r="W73"/>
  <c r="Y73"/>
  <c r="AA73"/>
  <c r="D74"/>
  <c r="F74"/>
  <c r="I74"/>
  <c r="K74"/>
  <c r="M74"/>
  <c r="O74"/>
  <c r="Q74"/>
  <c r="S74"/>
  <c r="U74"/>
  <c r="W74"/>
  <c r="Y74"/>
  <c r="AA74"/>
  <c r="D75"/>
  <c r="F75"/>
  <c r="I75"/>
  <c r="K75"/>
  <c r="M75"/>
  <c r="O75"/>
  <c r="Q75"/>
  <c r="S75"/>
  <c r="U75"/>
  <c r="W75"/>
  <c r="Y75"/>
  <c r="AA75"/>
  <c r="D76"/>
  <c r="F76"/>
  <c r="I76"/>
  <c r="K76"/>
  <c r="M76"/>
  <c r="O76"/>
  <c r="Q76"/>
  <c r="S76"/>
  <c r="U76"/>
  <c r="W76"/>
  <c r="Y76"/>
  <c r="AA76"/>
  <c r="D77"/>
  <c r="F77"/>
  <c r="I77"/>
  <c r="K77"/>
  <c r="M77"/>
  <c r="O77"/>
  <c r="Q77"/>
  <c r="S77"/>
  <c r="U77"/>
  <c r="W77"/>
  <c r="Y77"/>
  <c r="AA77"/>
  <c r="D78"/>
  <c r="F78"/>
  <c r="I78"/>
  <c r="K78"/>
  <c r="M78"/>
  <c r="O78"/>
  <c r="Q78"/>
  <c r="S78"/>
  <c r="U78"/>
  <c r="W78"/>
  <c r="Y78"/>
  <c r="AA78"/>
  <c r="D79"/>
  <c r="F79"/>
  <c r="I79"/>
  <c r="K79"/>
  <c r="M79"/>
  <c r="O79"/>
  <c r="Q79"/>
  <c r="S79"/>
  <c r="U79"/>
  <c r="W79"/>
  <c r="Y79"/>
  <c r="AA79"/>
  <c r="D80"/>
  <c r="F80"/>
  <c r="I80"/>
  <c r="K80"/>
  <c r="M80"/>
  <c r="O80"/>
  <c r="Q80"/>
  <c r="S80"/>
  <c r="U80"/>
  <c r="W80"/>
  <c r="Y80"/>
  <c r="AA80"/>
  <c r="D81"/>
  <c r="F81"/>
  <c r="I81"/>
  <c r="K81"/>
  <c r="M81"/>
  <c r="O81"/>
  <c r="Q81"/>
  <c r="S81"/>
  <c r="U81"/>
  <c r="W81"/>
  <c r="Y81"/>
  <c r="AA81"/>
  <c r="D82"/>
  <c r="F82"/>
  <c r="I82"/>
  <c r="K82"/>
  <c r="M82"/>
  <c r="O82"/>
  <c r="Q82"/>
  <c r="S82"/>
  <c r="U82"/>
  <c r="W82"/>
  <c r="Y82"/>
  <c r="AA82"/>
  <c r="D83"/>
  <c r="F83"/>
  <c r="I83"/>
  <c r="K83"/>
  <c r="M83"/>
  <c r="O83"/>
  <c r="Q83"/>
  <c r="S83"/>
  <c r="U83"/>
  <c r="W83"/>
  <c r="Y83"/>
  <c r="AA83"/>
  <c r="D84"/>
  <c r="F84"/>
  <c r="I84"/>
  <c r="K84"/>
  <c r="M84"/>
  <c r="O84"/>
  <c r="Q84"/>
  <c r="S84"/>
  <c r="U84"/>
  <c r="W84"/>
  <c r="Y84"/>
  <c r="AA84"/>
  <c r="D85"/>
  <c r="F85"/>
  <c r="I85"/>
  <c r="K85"/>
  <c r="M85"/>
  <c r="O85"/>
  <c r="Q85"/>
  <c r="S85"/>
  <c r="U85"/>
  <c r="W85"/>
  <c r="Y85"/>
  <c r="AA85"/>
  <c r="D86"/>
  <c r="F86"/>
  <c r="I86"/>
  <c r="K86"/>
  <c r="M86"/>
  <c r="O86"/>
  <c r="Q86"/>
  <c r="S86"/>
  <c r="U86"/>
  <c r="W86"/>
  <c r="Y86"/>
  <c r="AA86"/>
  <c r="D87"/>
  <c r="F87"/>
  <c r="I87"/>
  <c r="K87"/>
  <c r="M87"/>
  <c r="O87"/>
  <c r="Q87"/>
  <c r="S87"/>
  <c r="U87"/>
  <c r="W87"/>
  <c r="Y87"/>
  <c r="AA87"/>
  <c r="D88"/>
  <c r="F88"/>
  <c r="I88"/>
  <c r="K88"/>
  <c r="M88"/>
  <c r="O88"/>
  <c r="Q88"/>
  <c r="S88"/>
  <c r="U88"/>
  <c r="W88"/>
  <c r="Y88"/>
  <c r="AA88"/>
  <c r="D89"/>
  <c r="F89"/>
  <c r="I89"/>
  <c r="K89"/>
  <c r="M89"/>
  <c r="O89"/>
  <c r="Q89"/>
  <c r="S89"/>
  <c r="U89"/>
  <c r="W89"/>
  <c r="Y89"/>
  <c r="AA89"/>
  <c r="D90"/>
  <c r="F90"/>
  <c r="I90"/>
  <c r="K90"/>
  <c r="M90"/>
  <c r="O90"/>
  <c r="Q90"/>
  <c r="S90"/>
  <c r="U90"/>
  <c r="W90"/>
  <c r="Y90"/>
  <c r="AA90"/>
  <c r="D91"/>
  <c r="F91"/>
  <c r="I91"/>
  <c r="K91"/>
  <c r="M91"/>
  <c r="O91"/>
  <c r="Q91"/>
  <c r="S91"/>
  <c r="U91"/>
  <c r="W91"/>
  <c r="Y91"/>
  <c r="AA91"/>
  <c r="D92"/>
  <c r="F92"/>
  <c r="I92"/>
  <c r="K92"/>
  <c r="M92"/>
  <c r="O92"/>
  <c r="Q92"/>
  <c r="S92"/>
  <c r="U92"/>
  <c r="W92"/>
  <c r="Y92"/>
  <c r="AA92"/>
  <c r="D93"/>
  <c r="F93"/>
  <c r="I93"/>
  <c r="K93"/>
  <c r="M93"/>
  <c r="O93"/>
  <c r="Q93"/>
  <c r="S93"/>
  <c r="U93"/>
  <c r="W93"/>
  <c r="Y93"/>
  <c r="AA93"/>
  <c r="D94"/>
  <c r="F94"/>
  <c r="I94"/>
  <c r="K94"/>
  <c r="M94"/>
  <c r="O94"/>
  <c r="Q94"/>
  <c r="S94"/>
  <c r="U94"/>
  <c r="W94"/>
  <c r="Y94"/>
  <c r="AA94"/>
  <c r="D95"/>
  <c r="F95"/>
  <c r="I95"/>
  <c r="K95"/>
  <c r="M95"/>
  <c r="O95"/>
  <c r="Q95"/>
  <c r="S95"/>
  <c r="U95"/>
  <c r="W95"/>
  <c r="Y95"/>
  <c r="AA95"/>
  <c r="D96"/>
  <c r="F96"/>
  <c r="I96"/>
  <c r="K96"/>
  <c r="M96"/>
  <c r="O96"/>
  <c r="Q96"/>
  <c r="S96"/>
  <c r="U96"/>
  <c r="W96"/>
  <c r="Y96"/>
  <c r="AA96"/>
  <c r="D97"/>
  <c r="F97"/>
  <c r="I97"/>
  <c r="K97"/>
  <c r="M97"/>
  <c r="O97"/>
  <c r="Q97"/>
  <c r="S97"/>
  <c r="U97"/>
  <c r="W97"/>
  <c r="Y97"/>
  <c r="AA97"/>
  <c r="D98"/>
  <c r="F98"/>
  <c r="I98"/>
  <c r="K98"/>
  <c r="M98"/>
  <c r="O98"/>
  <c r="Q98"/>
  <c r="S98"/>
  <c r="U98"/>
  <c r="W98"/>
  <c r="Y98"/>
  <c r="AA98"/>
  <c r="D99"/>
  <c r="F99"/>
  <c r="I99"/>
  <c r="K99"/>
  <c r="M99"/>
  <c r="O99"/>
  <c r="Q99"/>
  <c r="S99"/>
  <c r="U99"/>
  <c r="W99"/>
  <c r="Y99"/>
  <c r="AA99"/>
  <c r="D100"/>
  <c r="F100"/>
  <c r="I100"/>
  <c r="K100"/>
  <c r="M100"/>
  <c r="O100"/>
  <c r="Q100"/>
  <c r="S100"/>
  <c r="U100"/>
  <c r="W100"/>
  <c r="Y100"/>
  <c r="AA100"/>
  <c r="D101"/>
  <c r="F101"/>
  <c r="I101"/>
  <c r="K101"/>
  <c r="M101"/>
  <c r="O101"/>
  <c r="Q101"/>
  <c r="S101"/>
  <c r="U101"/>
  <c r="W101"/>
  <c r="Y101"/>
  <c r="AA101"/>
  <c r="D102"/>
  <c r="F102"/>
  <c r="I102"/>
  <c r="K102"/>
  <c r="M102"/>
  <c r="O102"/>
  <c r="Q102"/>
  <c r="S102"/>
  <c r="U102"/>
  <c r="W102"/>
  <c r="Y102"/>
  <c r="AA102"/>
  <c r="D103"/>
  <c r="F103"/>
  <c r="I103"/>
  <c r="K103"/>
  <c r="M103"/>
  <c r="O103"/>
  <c r="Q103"/>
  <c r="S103"/>
  <c r="U103"/>
  <c r="W103"/>
  <c r="Y103"/>
  <c r="AA103"/>
  <c r="D104"/>
  <c r="F104"/>
  <c r="I104"/>
  <c r="K104"/>
  <c r="M104"/>
  <c r="O104"/>
  <c r="Q104"/>
  <c r="S104"/>
  <c r="U104"/>
  <c r="W104"/>
  <c r="Y104"/>
  <c r="AA104"/>
  <c r="D105"/>
  <c r="F105"/>
  <c r="I105"/>
  <c r="K105"/>
  <c r="M105"/>
  <c r="O105"/>
  <c r="Q105"/>
  <c r="S105"/>
  <c r="U105"/>
  <c r="W105"/>
  <c r="Y105"/>
  <c r="AA105"/>
  <c r="D106"/>
  <c r="F106"/>
  <c r="I106"/>
  <c r="K106"/>
  <c r="M106"/>
  <c r="O106"/>
  <c r="Q106"/>
  <c r="S106"/>
  <c r="U106"/>
  <c r="W106"/>
  <c r="Y106"/>
  <c r="AA106"/>
  <c r="D107"/>
  <c r="F107"/>
  <c r="I107"/>
  <c r="K107"/>
  <c r="M107"/>
  <c r="O107"/>
  <c r="Q107"/>
  <c r="S107"/>
  <c r="U107"/>
  <c r="W107"/>
  <c r="Y107"/>
  <c r="AA107"/>
  <c r="D108"/>
  <c r="F108"/>
  <c r="I108"/>
  <c r="K108"/>
  <c r="M108"/>
  <c r="O108"/>
  <c r="Q108"/>
  <c r="S108"/>
  <c r="U108"/>
  <c r="W108"/>
  <c r="Y108"/>
  <c r="AA108"/>
  <c r="D109"/>
  <c r="F109"/>
  <c r="I109"/>
  <c r="K109"/>
  <c r="M109"/>
  <c r="O109"/>
  <c r="Q109"/>
  <c r="S109"/>
  <c r="U109"/>
  <c r="W109"/>
  <c r="Y109"/>
  <c r="AA109"/>
  <c r="D110"/>
  <c r="F110"/>
  <c r="I110"/>
  <c r="K110"/>
  <c r="M110"/>
  <c r="O110"/>
  <c r="Q110"/>
  <c r="S110"/>
  <c r="U110"/>
  <c r="W110"/>
  <c r="Y110"/>
  <c r="AA110"/>
  <c r="D111"/>
  <c r="F111"/>
  <c r="I111"/>
  <c r="K111"/>
  <c r="M111"/>
  <c r="O111"/>
  <c r="Q111"/>
  <c r="S111"/>
  <c r="U111"/>
  <c r="W111"/>
  <c r="Y111"/>
  <c r="AA111"/>
  <c r="D112"/>
  <c r="F112"/>
  <c r="I112"/>
  <c r="K112"/>
  <c r="M112"/>
  <c r="O112"/>
  <c r="Q112"/>
  <c r="S112"/>
  <c r="U112"/>
  <c r="W112"/>
  <c r="Y112"/>
  <c r="AA112"/>
  <c r="D113"/>
  <c r="F113"/>
  <c r="I113"/>
  <c r="K113"/>
  <c r="M113"/>
  <c r="O113"/>
  <c r="Q113"/>
  <c r="S113"/>
  <c r="U113"/>
  <c r="W113"/>
  <c r="Y113"/>
  <c r="AA113"/>
  <c r="D114"/>
  <c r="F114"/>
  <c r="I114"/>
  <c r="K114"/>
  <c r="M114"/>
  <c r="O114"/>
  <c r="Q114"/>
  <c r="S114"/>
  <c r="U114"/>
  <c r="W114"/>
  <c r="Y114"/>
  <c r="AA114"/>
  <c r="D115"/>
  <c r="F115"/>
  <c r="I115"/>
  <c r="K115"/>
  <c r="M115"/>
  <c r="O115"/>
  <c r="Q115"/>
  <c r="S115"/>
  <c r="U115"/>
  <c r="W115"/>
  <c r="Y115"/>
  <c r="AA115"/>
  <c r="D116"/>
  <c r="F116"/>
  <c r="I116"/>
  <c r="K116"/>
  <c r="M116"/>
  <c r="O116"/>
  <c r="Q116"/>
  <c r="S116"/>
  <c r="U116"/>
  <c r="W116"/>
  <c r="Y116"/>
  <c r="AA116"/>
  <c r="D117"/>
  <c r="F117"/>
  <c r="I117"/>
  <c r="K117"/>
  <c r="M117"/>
  <c r="O117"/>
  <c r="Q117"/>
  <c r="S117"/>
  <c r="U117"/>
  <c r="W117"/>
  <c r="Y117"/>
  <c r="AA117"/>
  <c r="D118"/>
  <c r="F118"/>
  <c r="I118"/>
  <c r="K118"/>
  <c r="M118"/>
  <c r="O118"/>
  <c r="Q118"/>
  <c r="S118"/>
  <c r="U118"/>
  <c r="W118"/>
  <c r="Y118"/>
  <c r="AA118"/>
  <c r="D119"/>
  <c r="F119"/>
  <c r="I119"/>
  <c r="K119"/>
  <c r="M119"/>
  <c r="O119"/>
  <c r="Q119"/>
  <c r="S119"/>
  <c r="U119"/>
  <c r="W119"/>
  <c r="Y119"/>
  <c r="AA119"/>
  <c r="D120"/>
  <c r="F120"/>
  <c r="I120"/>
  <c r="K120"/>
  <c r="M120"/>
  <c r="O120"/>
  <c r="Q120"/>
  <c r="S120"/>
  <c r="U120"/>
  <c r="W120"/>
  <c r="Y120"/>
  <c r="AA120"/>
  <c r="D121"/>
  <c r="F121"/>
  <c r="I121"/>
  <c r="K121"/>
  <c r="M121"/>
  <c r="O121"/>
  <c r="Q121"/>
  <c r="S121"/>
  <c r="U121"/>
  <c r="W121"/>
  <c r="Y121"/>
  <c r="AA121"/>
  <c r="D122"/>
  <c r="F122"/>
  <c r="I122"/>
  <c r="K122"/>
  <c r="M122"/>
  <c r="O122"/>
  <c r="Q122"/>
  <c r="S122"/>
  <c r="U122"/>
  <c r="W122"/>
  <c r="Y122"/>
  <c r="AA122"/>
  <c r="D123"/>
  <c r="F123"/>
  <c r="I123"/>
  <c r="K123"/>
  <c r="M123"/>
  <c r="O123"/>
  <c r="Q123"/>
  <c r="S123"/>
  <c r="U123"/>
  <c r="W123"/>
  <c r="Y123"/>
  <c r="AA123"/>
  <c r="D124"/>
  <c r="F124"/>
  <c r="I124"/>
  <c r="K124"/>
  <c r="M124"/>
  <c r="O124"/>
  <c r="Q124"/>
  <c r="S124"/>
  <c r="U124"/>
  <c r="W124"/>
  <c r="Y124"/>
  <c r="AA124"/>
  <c r="D125"/>
  <c r="F125"/>
  <c r="I125"/>
  <c r="K125"/>
  <c r="M125"/>
  <c r="O125"/>
  <c r="Q125"/>
  <c r="S125"/>
  <c r="U125"/>
  <c r="W125"/>
  <c r="Y125"/>
  <c r="AA125"/>
  <c r="D126"/>
  <c r="F126"/>
  <c r="I126"/>
  <c r="K126"/>
  <c r="M126"/>
  <c r="O126"/>
  <c r="Q126"/>
  <c r="S126"/>
  <c r="U126"/>
  <c r="W126"/>
  <c r="Y126"/>
  <c r="AA126"/>
  <c r="D127"/>
  <c r="F127"/>
  <c r="I127"/>
  <c r="K127"/>
  <c r="M127"/>
  <c r="O127"/>
  <c r="Q127"/>
  <c r="S127"/>
  <c r="U127"/>
  <c r="W127"/>
  <c r="Y127"/>
  <c r="AA127"/>
  <c r="D128"/>
  <c r="F128"/>
  <c r="I128"/>
  <c r="K128"/>
  <c r="M128"/>
  <c r="O128"/>
  <c r="Q128"/>
  <c r="S128"/>
  <c r="U128"/>
  <c r="W128"/>
  <c r="Y128"/>
  <c r="AA128"/>
  <c r="D129"/>
  <c r="F129"/>
  <c r="I129"/>
  <c r="K129"/>
  <c r="M129"/>
  <c r="O129"/>
  <c r="Q129"/>
  <c r="S129"/>
  <c r="U129"/>
  <c r="W129"/>
  <c r="Y129"/>
  <c r="AA129"/>
  <c r="D130"/>
  <c r="F130"/>
  <c r="I130"/>
  <c r="K130"/>
  <c r="M130"/>
  <c r="O130"/>
  <c r="Q130"/>
  <c r="S130"/>
  <c r="U130"/>
  <c r="W130"/>
  <c r="Y130"/>
  <c r="AA130"/>
  <c r="D131"/>
  <c r="F131"/>
  <c r="I131"/>
  <c r="K131"/>
  <c r="M131"/>
  <c r="O131"/>
  <c r="Q131"/>
  <c r="S131"/>
  <c r="U131"/>
  <c r="W131"/>
  <c r="Y131"/>
  <c r="AA131"/>
  <c r="D132"/>
  <c r="F132"/>
  <c r="I132"/>
  <c r="K132"/>
  <c r="M132"/>
  <c r="O132"/>
  <c r="Q132"/>
  <c r="S132"/>
  <c r="U132"/>
  <c r="W132"/>
  <c r="Y132"/>
  <c r="AA132"/>
  <c r="D133"/>
  <c r="F133"/>
  <c r="I133"/>
  <c r="K133"/>
  <c r="M133"/>
  <c r="O133"/>
  <c r="Q133"/>
  <c r="S133"/>
  <c r="U133"/>
  <c r="W133"/>
  <c r="Y133"/>
  <c r="AA133"/>
  <c r="D134"/>
  <c r="F134"/>
  <c r="I134"/>
  <c r="K134"/>
  <c r="M134"/>
  <c r="O134"/>
  <c r="Q134"/>
  <c r="S134"/>
  <c r="U134"/>
  <c r="W134"/>
  <c r="Y134"/>
  <c r="AA134"/>
  <c r="D135"/>
  <c r="F135"/>
  <c r="I135"/>
  <c r="K135"/>
  <c r="M135"/>
  <c r="O135"/>
  <c r="Q135"/>
  <c r="S135"/>
  <c r="U135"/>
  <c r="W135"/>
  <c r="Y135"/>
  <c r="AA135"/>
  <c r="D136"/>
  <c r="F136"/>
  <c r="I136"/>
  <c r="K136"/>
  <c r="M136"/>
  <c r="O136"/>
  <c r="Q136"/>
  <c r="S136"/>
  <c r="U136"/>
  <c r="W136"/>
  <c r="Y136"/>
  <c r="AA136"/>
  <c r="D137"/>
  <c r="F137"/>
  <c r="I137"/>
  <c r="K137"/>
  <c r="M137"/>
  <c r="O137"/>
  <c r="Q137"/>
  <c r="S137"/>
  <c r="U137"/>
  <c r="W137"/>
  <c r="Y137"/>
  <c r="AA137"/>
  <c r="D138"/>
  <c r="F138"/>
  <c r="I138"/>
  <c r="K138"/>
  <c r="M138"/>
  <c r="O138"/>
  <c r="Q138"/>
  <c r="S138"/>
  <c r="U138"/>
  <c r="W138"/>
  <c r="Y138"/>
  <c r="AA138"/>
  <c r="D139"/>
  <c r="F139"/>
  <c r="I139"/>
  <c r="K139"/>
  <c r="M139"/>
  <c r="O139"/>
  <c r="Q139"/>
  <c r="S139"/>
  <c r="U139"/>
  <c r="W139"/>
  <c r="Y139"/>
  <c r="AA139"/>
  <c r="D140"/>
  <c r="F140"/>
  <c r="I140"/>
  <c r="K140"/>
  <c r="M140"/>
  <c r="O140"/>
  <c r="Q140"/>
  <c r="S140"/>
  <c r="U140"/>
  <c r="W140"/>
  <c r="Y140"/>
  <c r="AA140"/>
  <c r="D141"/>
  <c r="F141"/>
  <c r="I141"/>
  <c r="K141"/>
  <c r="M141"/>
  <c r="O141"/>
  <c r="Q141"/>
  <c r="S141"/>
  <c r="U141"/>
  <c r="W141"/>
  <c r="Y141"/>
  <c r="AA141"/>
  <c r="D142"/>
  <c r="F142"/>
  <c r="I142"/>
  <c r="K142"/>
  <c r="M142"/>
  <c r="O142"/>
  <c r="Q142"/>
  <c r="S142"/>
  <c r="U142"/>
  <c r="W142"/>
  <c r="Y142"/>
  <c r="AA142"/>
  <c r="D143"/>
  <c r="F143"/>
  <c r="I143"/>
  <c r="K143"/>
  <c r="M143"/>
  <c r="O143"/>
  <c r="Q143"/>
  <c r="S143"/>
  <c r="U143"/>
  <c r="W143"/>
  <c r="Y143"/>
  <c r="AA143"/>
  <c r="D144"/>
  <c r="F144"/>
  <c r="I144"/>
  <c r="K144"/>
  <c r="M144"/>
  <c r="O144"/>
  <c r="O162"/>
  <c r="O163"/>
  <c r="Q144"/>
  <c r="S144"/>
  <c r="U144"/>
  <c r="W144"/>
  <c r="Y144"/>
  <c r="AA144"/>
  <c r="D145"/>
  <c r="F145"/>
  <c r="I145"/>
  <c r="K145"/>
  <c r="M145"/>
  <c r="O145"/>
  <c r="Q145"/>
  <c r="S145"/>
  <c r="U145"/>
  <c r="W145"/>
  <c r="Y145"/>
  <c r="AA145"/>
  <c r="D146"/>
  <c r="F146"/>
  <c r="I146"/>
  <c r="K146"/>
  <c r="M146"/>
  <c r="O146"/>
  <c r="Q146"/>
  <c r="S146"/>
  <c r="S162"/>
  <c r="S163"/>
  <c r="U146"/>
  <c r="W146"/>
  <c r="Y146"/>
  <c r="AA146"/>
  <c r="D147"/>
  <c r="F147"/>
  <c r="I147"/>
  <c r="K147"/>
  <c r="M147"/>
  <c r="O147"/>
  <c r="Q147"/>
  <c r="S147"/>
  <c r="U147"/>
  <c r="W147"/>
  <c r="Y147"/>
  <c r="AA147"/>
  <c r="D148"/>
  <c r="F148"/>
  <c r="I148"/>
  <c r="K148"/>
  <c r="M148"/>
  <c r="O148"/>
  <c r="Q148"/>
  <c r="S148"/>
  <c r="U148"/>
  <c r="W148"/>
  <c r="W162"/>
  <c r="W163"/>
  <c r="Y148"/>
  <c r="AA148"/>
  <c r="AA162"/>
  <c r="AA163"/>
  <c r="D149"/>
  <c r="F149"/>
  <c r="I149"/>
  <c r="K149"/>
  <c r="M149"/>
  <c r="O149"/>
  <c r="Q149"/>
  <c r="S149"/>
  <c r="U149"/>
  <c r="W149"/>
  <c r="Y149"/>
  <c r="AA149"/>
  <c r="D150"/>
  <c r="F150"/>
  <c r="I150"/>
  <c r="K150"/>
  <c r="M150"/>
  <c r="O150"/>
  <c r="Q150"/>
  <c r="S150"/>
  <c r="U150"/>
  <c r="W150"/>
  <c r="Y150"/>
  <c r="AA150"/>
  <c r="D151"/>
  <c r="I151"/>
  <c r="D152"/>
  <c r="I152"/>
  <c r="D153"/>
  <c r="F153"/>
  <c r="I153"/>
  <c r="K153"/>
  <c r="M153"/>
  <c r="O153"/>
  <c r="Q153"/>
  <c r="S153"/>
  <c r="U153"/>
  <c r="W153"/>
  <c r="Y153"/>
  <c r="AA153"/>
  <c r="D154"/>
  <c r="F154"/>
  <c r="I154"/>
  <c r="K154"/>
  <c r="M154"/>
  <c r="O154"/>
  <c r="Q154"/>
  <c r="S154"/>
  <c r="U154"/>
  <c r="W154"/>
  <c r="Y154"/>
  <c r="AA154"/>
  <c r="D155"/>
  <c r="F155"/>
  <c r="I155"/>
  <c r="K155"/>
  <c r="M155"/>
  <c r="O155"/>
  <c r="Q155"/>
  <c r="S155"/>
  <c r="U155"/>
  <c r="W155"/>
  <c r="Y155"/>
  <c r="AA155"/>
  <c r="D156"/>
  <c r="F156"/>
  <c r="I156"/>
  <c r="K156"/>
  <c r="M156"/>
  <c r="O156"/>
  <c r="Q156"/>
  <c r="S156"/>
  <c r="U156"/>
  <c r="W156"/>
  <c r="Y156"/>
  <c r="AA156"/>
  <c r="D157"/>
  <c r="F157"/>
  <c r="I157"/>
  <c r="K157"/>
  <c r="M157"/>
  <c r="O157"/>
  <c r="Q157"/>
  <c r="S157"/>
  <c r="U157"/>
  <c r="W157"/>
  <c r="Y157"/>
  <c r="AA157"/>
  <c r="D158"/>
  <c r="F158"/>
  <c r="I158"/>
  <c r="K158"/>
  <c r="M158"/>
  <c r="O158"/>
  <c r="Q158"/>
  <c r="S158"/>
  <c r="U158"/>
  <c r="W158"/>
  <c r="Y158"/>
  <c r="AA158"/>
  <c r="D159"/>
  <c r="F159"/>
  <c r="I159"/>
  <c r="K159"/>
  <c r="M159"/>
  <c r="O159"/>
  <c r="Q159"/>
  <c r="S159"/>
  <c r="U159"/>
  <c r="W159"/>
  <c r="Y159"/>
  <c r="AA159"/>
  <c r="D160"/>
  <c r="I160"/>
  <c r="D161"/>
  <c r="F161"/>
  <c r="I161"/>
  <c r="K161"/>
  <c r="M161"/>
  <c r="O161"/>
  <c r="U161"/>
  <c r="I162"/>
  <c r="I163"/>
  <c r="K162"/>
  <c r="M162"/>
  <c r="M163"/>
  <c r="Q162"/>
  <c r="Q163"/>
  <c r="U162"/>
  <c r="U163"/>
  <c r="Y162"/>
  <c r="Y163"/>
  <c r="K163"/>
  <c r="F162"/>
  <c r="F163"/>
  <c r="G162"/>
  <c r="F165"/>
  <c r="F164"/>
  <c r="G164"/>
  <c r="H128" i="2"/>
  <c r="G128"/>
  <c r="H129"/>
</calcChain>
</file>

<file path=xl/sharedStrings.xml><?xml version="1.0" encoding="utf-8"?>
<sst xmlns="http://schemas.openxmlformats.org/spreadsheetml/2006/main" count="759" uniqueCount="351">
  <si>
    <t>Załącznik nr. 1 do wniosku o udzielenie zamówienia</t>
  </si>
  <si>
    <t>ilość</t>
  </si>
  <si>
    <t>wartość</t>
  </si>
  <si>
    <t>Numer artykułu w specyfikacji</t>
  </si>
  <si>
    <t>Nazwa artykułu (jeżeli podano markę produktu należy traktować "lub równoważne")</t>
  </si>
  <si>
    <t>j.m.</t>
  </si>
  <si>
    <t>ilość artykułów zamawianych w ramach Wydziału</t>
  </si>
  <si>
    <t xml:space="preserve"> Cena jednostkowa brutto </t>
  </si>
  <si>
    <t>Wartość zamówienia brutto</t>
  </si>
  <si>
    <t>Uwagi</t>
  </si>
  <si>
    <t>Biuro Dziekana -osoba odpowiedzialna Pani A. Kamińska</t>
  </si>
  <si>
    <t>Dziekanat ds. nauczania -osoba odpowiedzialna Pani M. Stalkoper</t>
  </si>
  <si>
    <t>Dziekanat ds. studenckich -osoba odpowiedzialna Pani M. Ciepłowska</t>
  </si>
  <si>
    <t>Instytut Organizacji Systemów Produkcyjnych -osoba odpowiedzialna Pani A. Tomczak</t>
  </si>
  <si>
    <t>ITW_all</t>
  </si>
  <si>
    <t>Instytut Mechaniki i Poligrafii (bez Zakładu Technik Poligraficznych) -osoba odpowiedzialna Pan A. Czarnak</t>
  </si>
  <si>
    <t>Zakład Technik Poligraficznych -osoba odpowiedzialna Pani A. Krulikowska</t>
  </si>
  <si>
    <t>akumulatorki (baterie ładowalne) AAA, op. 4 szt.</t>
  </si>
  <si>
    <t>Op.</t>
  </si>
  <si>
    <t>Bateria 9V</t>
  </si>
  <si>
    <t>szt.</t>
  </si>
  <si>
    <t>Bateria CR 2032</t>
  </si>
  <si>
    <t>Baterie Alkaiczne Plus AA nie gorsze niż lub równowazne Duracell</t>
  </si>
  <si>
    <t>Baterie Alkaiczne Plus AAA nie gorsze niż lub równowazne Duracell</t>
  </si>
  <si>
    <t xml:space="preserve">Biurowy kosz na smieci </t>
  </si>
  <si>
    <t>Bloczki samoprzylepne w kolorach miętowch, 76x76 mm, Post-it</t>
  </si>
  <si>
    <t>Bloczki samoprzylewne w kolorach mineralnych, wymiary 38x51 mm, Post-it</t>
  </si>
  <si>
    <t>Bloczki samoprzylewne w kolorach mineralnych, wymiary 76x76 mm, Post-it</t>
  </si>
  <si>
    <t>Bloczki samoprzylewne w kolorach Tutti- Frutti, wymiary 76x76 mm, Post-it</t>
  </si>
  <si>
    <t>Brulion A4 w kratkę 96 kart.</t>
  </si>
  <si>
    <t>Szt.</t>
  </si>
  <si>
    <t>Cienkopis 4 kolor Stabilo Point 88 lub równoważny czerwony</t>
  </si>
  <si>
    <t>Cienkopis D-liner lub równoważny czerwony</t>
  </si>
  <si>
    <t>Cienkopis D-liner lub równoważny niebieski</t>
  </si>
  <si>
    <t>cienkopis fibrowy stabilo point 88 (kpl.6 szt) lub równoważne</t>
  </si>
  <si>
    <t>cienkopis Pilot V5 Hi - Tecpoint gr.linii 0,5mm lub równoważne</t>
  </si>
  <si>
    <t>Dlugopis STICK 2020 PaperMate (set niebieski, czerwony, czarny)lub równoważne</t>
  </si>
  <si>
    <t>Cena za opak. 20szt</t>
  </si>
  <si>
    <t>Długopis  Vega, grumośc linii 0,5, niebieski</t>
  </si>
  <si>
    <t xml:space="preserve">Długopis ”BIC” lub równoważny set 4 kolor </t>
  </si>
  <si>
    <t>Długopis „BIC” czarny</t>
  </si>
  <si>
    <t>Długopis „BIC” czerwony</t>
  </si>
  <si>
    <t>Długopis „BIC” niebieski</t>
  </si>
  <si>
    <t>Długopis donau gel click automatyczny żelowy czarny lub równoważne</t>
  </si>
  <si>
    <t>Długopis donau gel click automatyczny żelowy czerwony lub równoważne</t>
  </si>
  <si>
    <t>Długopis donau gel click automatyczny żelowy niebieski lub równoważne</t>
  </si>
  <si>
    <t>Długopis donau gel click automatyczny żelowy zielony lub równoważne</t>
  </si>
  <si>
    <t>długopis Donau Gel czarny lub równoważne</t>
  </si>
  <si>
    <t>długopis Donau Gel niebieski lub równoważne</t>
  </si>
  <si>
    <t>Długopis pentel BK66 czarny</t>
  </si>
  <si>
    <t>Długopis pentel BK66 niebieski</t>
  </si>
  <si>
    <t>druk "Polecenie wyjazdu służbowego" A5, bloczek (100 kartek)</t>
  </si>
  <si>
    <t>Dziurkacz z regulatorem rozmiaru papieru</t>
  </si>
  <si>
    <t>Foliopis faber castel "f" 0,05mm czarny</t>
  </si>
  <si>
    <t>Foliopis faber castel "f" 0,1mm czarny</t>
  </si>
  <si>
    <t>Foliopis faber castel "f" 0,6mm czarnylub równoważne</t>
  </si>
  <si>
    <t>Foliopis faber castel "f" 1,0mm czarny</t>
  </si>
  <si>
    <t>Foliopis M STAEDLER</t>
  </si>
  <si>
    <t>Gąbki do tablic suchościernych</t>
  </si>
  <si>
    <t xml:space="preserve">Gumka do ścierania, dwustronna, równowazne i nie gorsze niż Pelikan </t>
  </si>
  <si>
    <t>gumka do wycierania ołówka</t>
  </si>
  <si>
    <t>kalkurator</t>
  </si>
  <si>
    <t>Kartonowa teczki z gumka, niebeiski, czerwone, zielone, czarne,zółty  A4</t>
  </si>
  <si>
    <t>szt</t>
  </si>
  <si>
    <t>Kieszeń samoprzylepna Argo na płyty CD/DVD z klapką op. 5 szt.</t>
  </si>
  <si>
    <t>Klej biurowy w sztyfcie 8 – 10g „Donau” lub równoważna</t>
  </si>
  <si>
    <t>Klej w sztyfcie Power, 8g nie gorszy niż lub równowazny Pritt</t>
  </si>
  <si>
    <t>Koperty B4 białe z paskiem op.50 szt.</t>
  </si>
  <si>
    <t>Koperty bąbelkowe C4 samoklejące op. 10 szt.</t>
  </si>
  <si>
    <t>Koperty białe DL110*220 bez okna białe op.1000 szt.</t>
  </si>
  <si>
    <t>Koperty C4  białe z paskiem op.50 szt.</t>
  </si>
  <si>
    <t>Koperty C5  białe z paskiem op.500 szt.</t>
  </si>
  <si>
    <t>Koperty C6  białe samoprzylepne op.1000 szt.</t>
  </si>
  <si>
    <t>koperty rozszerzane 300*458*40 op. 10 szt.</t>
  </si>
  <si>
    <t>koperty wzmocnione rozszerzane C4 50 szt.</t>
  </si>
  <si>
    <t>Korektor taśma „laco” KR712 lub równoważny</t>
  </si>
  <si>
    <t>Korektor w długopisie „Pentel” ZT304 lub równoważny szt.</t>
  </si>
  <si>
    <t>Korektor w pisaku „Idest” równoważny szt.</t>
  </si>
  <si>
    <t>Korektor w płynie „Tipp Ex” aqua lub równoważny</t>
  </si>
  <si>
    <t xml:space="preserve">Kostka biała klejona 85*85*35   </t>
  </si>
  <si>
    <t>Szt</t>
  </si>
  <si>
    <t xml:space="preserve">Kostka kolorowa klejona 85*85*30 „herlitz” lub równoważna </t>
  </si>
  <si>
    <t>Kostka POST-IT samoprzylepna 50/40 żółte op. 3*100szt.</t>
  </si>
  <si>
    <t>Kostka POST-IT samoprzylepna 76/76 żółte op. 100szt.</t>
  </si>
  <si>
    <t>Kostki POSTI nieprzylepne 76x76</t>
  </si>
  <si>
    <t xml:space="preserve">koszulki groszkowe do negatywow A4 </t>
  </si>
  <si>
    <t>Koszulki groszkowe na dokumenty A4, 48 mikron. 100 szt. Esselte. lub równoważne</t>
  </si>
  <si>
    <t>Koszulki krystaliczne na dokumenty A4 50 micron, op. 100 szt.</t>
  </si>
  <si>
    <t>op.</t>
  </si>
  <si>
    <t>Koszulki z klapką „Bantex” lub równoważna op. 25 szt.</t>
  </si>
  <si>
    <t>Linijka 20 cm</t>
  </si>
  <si>
    <t>linijka metalowa 20 cm</t>
  </si>
  <si>
    <t>linijki aluminiowe 50cm</t>
  </si>
  <si>
    <t>Listwa zasilająca antyprzepięciowa 2m czarna</t>
  </si>
  <si>
    <t>Mały zszywacz</t>
  </si>
  <si>
    <t>Marker „Pentel” do tablic lub równoważny czarny</t>
  </si>
  <si>
    <t>Marker „Pentel” N50 3 kolory lub równoważny czarny</t>
  </si>
  <si>
    <t>Marker CD/DVD, Grubośc linii 0,9, czarny</t>
  </si>
  <si>
    <t>Marker do białych tablic Maxifilo, czarny</t>
  </si>
  <si>
    <t>Marker do białych tablic Maxifilo, czerwony</t>
  </si>
  <si>
    <t>Marker do białych tablic Maxifilo, niebieski</t>
  </si>
  <si>
    <t>Marker do białych tablic Maxifilo, zielony</t>
  </si>
  <si>
    <t>Marker do flipchartów 6kolor nie goszy niż Niceday</t>
  </si>
  <si>
    <t>Marker do pisania na plytach CD czarny</t>
  </si>
  <si>
    <t>Marker do pisania na plytach CD cztery kolory</t>
  </si>
  <si>
    <t>Marker olejowy biały</t>
  </si>
  <si>
    <t>Marker olejowy czarny</t>
  </si>
  <si>
    <t>Mechanizm skoroszytowy (op.25szt.)</t>
  </si>
  <si>
    <t>Niszczarka ( np. firmy WALLNER PS 062 S lub równoważna)</t>
  </si>
  <si>
    <t>Niszczarka dokumentów i spinaczy (papier, karta kredytowa, płyta CD, spinacze, zszywki), jednorazowo min. 12 kartek, pojemność min. 25l, wysokość max. 50 cm, głębokość max. 40 cm</t>
  </si>
  <si>
    <t xml:space="preserve">Notatnik szkolny, klejony od góry, A4, 100 kartek  </t>
  </si>
  <si>
    <t xml:space="preserve">Nożyczki biurowe 14 cm soft grip czarno-niebieskie </t>
  </si>
  <si>
    <t>Nożyczki Delux nie gorszeniż lub równowane Recycled, długość 20 cm</t>
  </si>
  <si>
    <t>Ofertówki sztywne kolorowe A4 op.25 szt.</t>
  </si>
  <si>
    <t>Ofertówki sztywne matowe A4 op.25 szt.</t>
  </si>
  <si>
    <t>okladki do bindowania A4 niebieskie lub białe, 50 szt.</t>
  </si>
  <si>
    <t>ołówek z gumką HB zwykły</t>
  </si>
  <si>
    <t>Ołówki automatyczne 0,5mm</t>
  </si>
  <si>
    <t>Ołówki automatyczne 0,7mm</t>
  </si>
  <si>
    <t>Ołówki drewniane Faber Castel Grip 2001 B</t>
  </si>
  <si>
    <t>Organizer nabiurkowy nie gorszy niż lub równowazny Donau</t>
  </si>
  <si>
    <t xml:space="preserve">Papier ksero biały A3/80g </t>
  </si>
  <si>
    <t>ryza</t>
  </si>
  <si>
    <t xml:space="preserve">Papier ksero biały A4/80g </t>
  </si>
  <si>
    <t xml:space="preserve">Papier ksero biały A4/90g </t>
  </si>
  <si>
    <t>Papier toaletowy w rolce, op. 60 szt.</t>
  </si>
  <si>
    <t>Pianka do ścierania tablic 400ml</t>
  </si>
  <si>
    <t>Pinezki do tablic kolorowe</t>
  </si>
  <si>
    <t>Pinezki do tablic korkowych op. 50 szt.</t>
  </si>
  <si>
    <t>poduszki do pieczątek</t>
  </si>
  <si>
    <t>pojedyńcze reczniki jednorazowe składane w "Z", gofrowane 4000 szt</t>
  </si>
  <si>
    <t xml:space="preserve">Przekładki kolorowe A4 do segregat. op. 5 szt. </t>
  </si>
  <si>
    <t>Ręczniki kuchenne  w rolkach biały, dwuwarstwowy, 2x 11/22 cm.</t>
  </si>
  <si>
    <t>Rozszywacz uniwersalny z blokadą</t>
  </si>
  <si>
    <t>Segregator  dźwigniowy A4/50mm rózne kolory z wymiennymi etykietami</t>
  </si>
  <si>
    <t>Segregator  dźwigniowy A4/75mm różne kolory z wymiennymi etykietami</t>
  </si>
  <si>
    <t>Skoroszyt A4 kartonowy biały do wpinania do segregatora, op. 50szt.</t>
  </si>
  <si>
    <t>Skoroszyt A4kolory plas. miękki „Donau”op. 10 szt. lub równoważny</t>
  </si>
  <si>
    <t>Skoroszyty PCV z perforacją, A4, niebieski, nie gorsze niż lub równowazne Donau</t>
  </si>
  <si>
    <t>Skoroszyty PCV z perforacją, A4, pomarańczowy, nie gorsze niż lub równowazne Donau</t>
  </si>
  <si>
    <t>spinacze Binder Clips (rozmiar 20 mm) lub równoważne</t>
  </si>
  <si>
    <t>spinacze Binder Clips (rozmiar 32 mm) lub równoważne</t>
  </si>
  <si>
    <t>Spinacze Binder Clips rozm 41mm</t>
  </si>
  <si>
    <t>Spinacze biurowe R-33 srebrne</t>
  </si>
  <si>
    <t>Spinacze biurowe, kolorowe, 28 mm</t>
  </si>
  <si>
    <t>Spinacze biurowe, krzyżowe, 65 mm</t>
  </si>
  <si>
    <t>Spinacze biurowe, metalowe, 50 mm</t>
  </si>
  <si>
    <t>Spinacze kolorowe duże 50 mm op. 100 szt.</t>
  </si>
  <si>
    <t>Spinacze małe kolorowe R28mm op. 100 szt. „Grand” lub równoważne</t>
  </si>
  <si>
    <t>sprężone powietrze do czyszczenia sprzętu komp.</t>
  </si>
  <si>
    <t>Szywacz mini No 10</t>
  </si>
  <si>
    <t>Taśma klejąca 18*33m przezrocz. „Donau” lub równoważna</t>
  </si>
  <si>
    <t>Taśma klejąca 19*33m przezrocz.  „Scotch Magic” lub równoważna</t>
  </si>
  <si>
    <t xml:space="preserve">Taśma pakowa przeźroczysta 48mmx50m </t>
  </si>
  <si>
    <t>Taśma samoprzyl. 12x33m matowa sellotape lub równoważne</t>
  </si>
  <si>
    <t>Teczka wiązana biała, 250g,  A4 szt.1</t>
  </si>
  <si>
    <t>Teczki kopertowe wykonane z folii PP, czrwone, niebieskie, zółte, A4</t>
  </si>
  <si>
    <t>Cena za opak. 25szt</t>
  </si>
  <si>
    <t>Teczki na akta osobowe kartonowa twarda (opis dodatkowy: zawieszana, bez przegródek, z wąsem do wpinania dokumentów, np. ELBA Vertic)</t>
  </si>
  <si>
    <t>Teczki preszpanowe z gumką różne kolory</t>
  </si>
  <si>
    <t>Teczki Tekturowe kolorowe z gumką  „eselte”  lub równoważna szt.1</t>
  </si>
  <si>
    <t>Teczki Tekturowe z gumką białe szt.1</t>
  </si>
  <si>
    <t>Temperówka metalowa na dwie średnice ołówków</t>
  </si>
  <si>
    <t>Temperówka metalowa pojedyncza</t>
  </si>
  <si>
    <t>Tusz do pieczatek, niebieski nie gorszy niż lub równowazny Donau</t>
  </si>
  <si>
    <t>Tusz do stempli niebieski Pelikan 30ml.</t>
  </si>
  <si>
    <t>Wkład grafitowy do ołówka  automat. o grubości 0,5</t>
  </si>
  <si>
    <t>Zakładki indeksujące 4 kolory, op. 4x50 szt.</t>
  </si>
  <si>
    <t>Zakreślacz faber castel (op.4 szt) lub równoważne</t>
  </si>
  <si>
    <t>Zakreślacze Stabilo Boss lub równow. Żółty</t>
  </si>
  <si>
    <t>Zakreślacze Stabilo Boss, komplet 6 kolorów lub równoważne</t>
  </si>
  <si>
    <t>Zeszyt A4 w kratkę, 96 kartek</t>
  </si>
  <si>
    <t>Zeszyt A5 w kratkę, 32 kartki</t>
  </si>
  <si>
    <t>Zszywacz do zszywek No.24/6</t>
  </si>
  <si>
    <t>Zszywki biurowe 24/6 novus (1000) lub równoważne</t>
  </si>
  <si>
    <t>Zszywki mini No 10 op. 1000 szt.</t>
  </si>
  <si>
    <t>Żelowe pióro kulkowe G2, czarny, nie gorsze niż lub równowazne PILOT</t>
  </si>
  <si>
    <t>Żelowe pióro kulkowe G2, czerwony, nie gorsze niż lub równowazne PILOT</t>
  </si>
  <si>
    <t>Żelowe pióro kulkowe G2, niebieski, nie gorsze niż lub równowazne PILOT</t>
  </si>
  <si>
    <t>Żelowe pióro kulkowe G2, zielony, nie gorsze niż lub równowazne PILOT</t>
  </si>
  <si>
    <t xml:space="preserve">Baterie Alkaiczne LR20 nie gorsze niż lub równowazne Duracell </t>
  </si>
  <si>
    <t>Wartość zamówień planowanych</t>
  </si>
  <si>
    <t>Wartość zamówień uzupełniających (fakultatywnych +/-)</t>
  </si>
  <si>
    <t>Lp</t>
  </si>
  <si>
    <t>Rodzaj sprzętu</t>
  </si>
  <si>
    <t>Szacunkowa cena jednostkowa brutto (mat. oryginalne)</t>
  </si>
  <si>
    <t>Wartość zamówienia</t>
  </si>
  <si>
    <t>urz.wielof.</t>
  </si>
  <si>
    <t>drukarka</t>
  </si>
  <si>
    <t>Epson Aculaser M 2000</t>
  </si>
  <si>
    <t>HP Color Laser Jet CM2320nf MFP</t>
  </si>
  <si>
    <t>drukarki</t>
  </si>
  <si>
    <t>HP LaserJet  5100</t>
  </si>
  <si>
    <t>Oki B410</t>
  </si>
  <si>
    <t>Oki B411</t>
  </si>
  <si>
    <t>Dział ds. Administracyjno - Gospodarczych WIP Pani M. Radomska</t>
  </si>
  <si>
    <t xml:space="preserve">Zszywacz do 25 kartek </t>
  </si>
  <si>
    <t xml:space="preserve">Zszywki biurowe 26/6 </t>
  </si>
  <si>
    <t>Specyfikacja do postepownia z dn. 29.03.2018r</t>
  </si>
  <si>
    <t xml:space="preserve">Klipsy archiwizacyjne FELLOWES (50szt) w poakowaniu </t>
  </si>
  <si>
    <t>Epson stylus PRO 4800</t>
  </si>
  <si>
    <t>HP Color LaserJet M553</t>
  </si>
  <si>
    <t>HP LaserJet 2100M</t>
  </si>
  <si>
    <t>OKI C511dn</t>
  </si>
  <si>
    <t>OKI C831</t>
  </si>
  <si>
    <t>Oki MB472 dnw</t>
  </si>
  <si>
    <t xml:space="preserve">toner czarny 44973536 (wydajność min. 2200 str. A4) </t>
  </si>
  <si>
    <t xml:space="preserve">toner cyan 44973535 (wydajność min. 1500 str.A4) </t>
  </si>
  <si>
    <t xml:space="preserve">toner magenta 44973534 (wydajność min. 1500 str. A4) </t>
  </si>
  <si>
    <t xml:space="preserve">toner yellow 44973533 (wydajność min. 1500 str. A4) </t>
  </si>
  <si>
    <t>OKI MC342W / MC342dn</t>
  </si>
  <si>
    <t>toner 304A / CC530AD black (dual pack) (wydajność min.2x3500 str. A4)</t>
  </si>
  <si>
    <t>OKI 45807106 czarny o wydajności 7 000 str. A4 (przy pokryciu 5% strony)</t>
  </si>
  <si>
    <t>OKI 45807102 czarny o wydajności 3 000 str. (przy pokryciu 5% strony A4)</t>
  </si>
  <si>
    <r>
      <t>toner C40</t>
    </r>
    <r>
      <rPr>
        <b/>
        <sz val="10"/>
        <rFont val="Arial"/>
        <family val="2"/>
        <charset val="238"/>
      </rPr>
      <t>96A</t>
    </r>
    <r>
      <rPr>
        <sz val="10"/>
        <rFont val="Arial"/>
        <family val="2"/>
        <charset val="238"/>
      </rPr>
      <t xml:space="preserve"> (wydajność min. 5000 str. A4)</t>
    </r>
  </si>
  <si>
    <t>Samsung ML-3050ND / ML-3051ND</t>
  </si>
  <si>
    <t>toner TN-2320 czarny (wydajność min. 2600 str. A4)</t>
  </si>
  <si>
    <t>toner 304A / CC533A magenta (wydajność min. 2800 str. A4)</t>
  </si>
  <si>
    <t>toner 304A / CC532A yellow (wydajność min. 2800 str. A4)</t>
  </si>
  <si>
    <t>toner 304A / CC531A cyan (wydajność min. 2800 str. A4)</t>
  </si>
  <si>
    <t>toner 304A / CC530A black (wydajność min. 3500 str. A4)</t>
  </si>
  <si>
    <t>Pojemnik na zużyty toner Epson do Pro 4800/7800/9800 - C12C890191</t>
  </si>
  <si>
    <t>tusz T605200 niebieski o pojemności 110 ml</t>
  </si>
  <si>
    <t>tusz T605300 purpurowy o pojemności 110 ml</t>
  </si>
  <si>
    <t>tusz T605400 żółty o pojemności 110 ml</t>
  </si>
  <si>
    <t>toner S050436 czarny (wydajność 3500 str. A4)</t>
  </si>
  <si>
    <t>toner S050435 czarny (wydajność 8000 str. A4)</t>
  </si>
  <si>
    <r>
      <t>toner HP CE2</t>
    </r>
    <r>
      <rPr>
        <b/>
        <sz val="10"/>
        <rFont val="Arial"/>
        <family val="2"/>
        <charset val="238"/>
      </rPr>
      <t>55A</t>
    </r>
    <r>
      <rPr>
        <sz val="10"/>
        <rFont val="Arial"/>
        <family val="2"/>
        <charset val="238"/>
      </rPr>
      <t xml:space="preserve"> czarny (wydajność min. 6000 str. A4)</t>
    </r>
  </si>
  <si>
    <r>
      <t>toner HP CE2</t>
    </r>
    <r>
      <rPr>
        <b/>
        <sz val="10"/>
        <rFont val="Arial"/>
        <family val="2"/>
        <charset val="238"/>
      </rPr>
      <t>55X</t>
    </r>
    <r>
      <rPr>
        <sz val="10"/>
        <rFont val="Arial"/>
        <family val="2"/>
        <charset val="238"/>
      </rPr>
      <t xml:space="preserve"> czarny (wydajność min. 12500 str. A4)</t>
    </r>
  </si>
  <si>
    <r>
      <t>toner C41</t>
    </r>
    <r>
      <rPr>
        <b/>
        <sz val="10"/>
        <rFont val="Arial"/>
        <family val="2"/>
        <charset val="238"/>
      </rPr>
      <t>29X</t>
    </r>
    <r>
      <rPr>
        <sz val="10"/>
        <rFont val="Arial"/>
        <family val="2"/>
        <charset val="238"/>
      </rPr>
      <t xml:space="preserve"> czarny (wydajność min. 10 000 str. A4)</t>
    </r>
  </si>
  <si>
    <t>HP LaserJet 1200 / HP LaserJet 3300</t>
  </si>
  <si>
    <t>toner CE310A / HP 126A czarny (wydajność min. 1200 str. A4)</t>
  </si>
  <si>
    <t>toner CE311A / HP 126A niebieski (wydajność min. 1000 str. A4)</t>
  </si>
  <si>
    <t>toner CE312A / HP 126A żółty (wydajność min. 1000 str. A4)</t>
  </si>
  <si>
    <t>toner CE313A / HP 126A purpurowy (wydajność min. 1000 str. A4)</t>
  </si>
  <si>
    <t>HP LaserJet P 1102</t>
  </si>
  <si>
    <r>
      <t>toner CE2</t>
    </r>
    <r>
      <rPr>
        <b/>
        <sz val="10"/>
        <rFont val="Arial"/>
        <family val="2"/>
        <charset val="238"/>
      </rPr>
      <t>85A</t>
    </r>
    <r>
      <rPr>
        <sz val="10"/>
        <rFont val="Arial"/>
        <family val="2"/>
        <charset val="238"/>
      </rPr>
      <t xml:space="preserve"> czarny (wydajność min. 1600 str. A4)</t>
    </r>
  </si>
  <si>
    <t>HP PhotoSmart C5280</t>
  </si>
  <si>
    <t>tusz CB335E / HP 350 czarny o pojemności 4,5 ml (wydajność min. 200 str. A4)</t>
  </si>
  <si>
    <t>tusz CB336E / HP 350 XL czarny o pojemności 25 ml (wydajność min. 750 str. A4)</t>
  </si>
  <si>
    <t>tusz CB337E / HP 351 kolor o pojemności 3,5 ml</t>
  </si>
  <si>
    <t>tusz CB338E / HP 351 XL kolor o pojemności 14 ml</t>
  </si>
  <si>
    <t>zestaw tuszy: CB335E / HP 350 czarny o pojemności 4,5 ml (wydajność min. 200 str. A4),  CB337E / HP 351 kolor o pojemności 3,5 ml</t>
  </si>
  <si>
    <t>Konika-Minolta PagePro 1380MF</t>
  </si>
  <si>
    <t>toner Minolta 1710566002 czarny (wydajność min. 3000 str, A4)</t>
  </si>
  <si>
    <t>toner Minolta 1710567002 czarny (wydajność min. 6000 str, A4)</t>
  </si>
  <si>
    <t>bęben Minolta 1710568001 (wydajność min. 20 000 str. A4)</t>
  </si>
  <si>
    <t>toner CF210A / HP 131A czarny (wydajność min. 1600 str. A4)</t>
  </si>
  <si>
    <t>toner CF211A / HP 131A niebieski (wydajność min. 1800 str. A4)</t>
  </si>
  <si>
    <t>toner CF212A / HP 131A żółty (wydajność min. 1800 str. A4)</t>
  </si>
  <si>
    <t>toner CF213A / HP 131A purpurowy (wydajność min. 1800 str. A4)</t>
  </si>
  <si>
    <t>LEXMARK Optra E260</t>
  </si>
  <si>
    <t>toner E260A11E czarny (wydajność min. 3500 str. A4)</t>
  </si>
  <si>
    <t>bęben E260X22G (wydajność min. 30 000 str. A4)</t>
  </si>
  <si>
    <t>toner 44574702 czarny (wydajność min. 3000 str. A4)</t>
  </si>
  <si>
    <t>Bęben obrazowy OKI 44574302 czarny o wydajności 25 000 str.</t>
  </si>
  <si>
    <t>Bęben obrazowy OKI 44968301 CMYK</t>
  </si>
  <si>
    <t xml:space="preserve">toner czarny 44844508 (wydajność min. 10 000 str. A4) </t>
  </si>
  <si>
    <t xml:space="preserve">toner cyan 44844507 (wydajność min. 10 000 str.A4) </t>
  </si>
  <si>
    <t xml:space="preserve">toner magenta 44844506 (wydajność min. 10 000 str. A4) </t>
  </si>
  <si>
    <t xml:space="preserve">toner yellow 44844505 (wydajność min. 10 000 str. A4) </t>
  </si>
  <si>
    <t>Bęben obrazowy OKI 44844408 czarny o wydajności 30 000 str.</t>
  </si>
  <si>
    <t>Bęben obrazowy OKI 44844407 niebieski o wydajności 30 000 str.</t>
  </si>
  <si>
    <t>Bęben obrazowy OKI 44844406 purpurowy o wydajności 30 000 str.</t>
  </si>
  <si>
    <t>Bęben obrazowy OKI 44844405 żółty o wydajności 30 000 str.</t>
  </si>
  <si>
    <t>Pas transmisyjny OKI 44846204 o wydajności 80 000 str.</t>
  </si>
  <si>
    <t xml:space="preserve">toner czarny 44469803 (wydajność min. 3500 str. A4) </t>
  </si>
  <si>
    <t xml:space="preserve">toner cyan 44469706 (wydajność min. 2000 str.A4) </t>
  </si>
  <si>
    <t xml:space="preserve">toner magenta 44469705 (wydajność min. 2000 str. A4) </t>
  </si>
  <si>
    <t xml:space="preserve">toner yellow 44469704 (wydajność min. 2000 str. A4) </t>
  </si>
  <si>
    <t xml:space="preserve">toner czarny 44973508 (wydajność min. 7000 str. A4) </t>
  </si>
  <si>
    <t xml:space="preserve">toner cyan 44469724 (wydajność min. 5000 str.A4) </t>
  </si>
  <si>
    <t xml:space="preserve">toner magenta 44469723 (wydajność min. 5000 str. A4) </t>
  </si>
  <si>
    <t xml:space="preserve">toner yellow 44469722 (wydajność min. 5000 str. A4) </t>
  </si>
  <si>
    <t>Bęben obrazowy OKI 44494202 CMYK o wydajności 20 000 str.</t>
  </si>
  <si>
    <t>Pas transmisyjny OKI 44472202</t>
  </si>
  <si>
    <t>OKI C511dn / MC342W / MC342dn</t>
  </si>
  <si>
    <t>Grzałka OKI 44472603</t>
  </si>
  <si>
    <t>toner CB540A / HP 125A Black (wydajność min. 2200 str. A4)</t>
  </si>
  <si>
    <t>toner CB541A / HP 125A Cyan (wydajność min. 1400 str. A4)</t>
  </si>
  <si>
    <t>toner CB542A / HP 125A Yellow (wydajność min. 1400 str. A4)</t>
  </si>
  <si>
    <t>toner CB543A / HP 125A Magenta (wydajność min. 1400 str. A4)</t>
  </si>
  <si>
    <t>HP Color LaserJet CP1515n</t>
  </si>
  <si>
    <t>toner CF360A / HP 508A czarny (wydajność min. 6000 str. A4)</t>
  </si>
  <si>
    <t>toner CF360X / HP 508X czarny (wydajność min. 12 500 str. A4)</t>
  </si>
  <si>
    <t>toner CF361A / HP 508A niebieski (wydajność min. 5000 str. A4)</t>
  </si>
  <si>
    <t>toner CF361X / HP 508X niebieski (wydajność min. 9 500 str. A4)</t>
  </si>
  <si>
    <t>toner CF362A / HP 508A żółty (wydajność min. 5000 str. A4)</t>
  </si>
  <si>
    <t>toner CF362X / HP 508X żółty (wydajność min. 9 500 str. A4)</t>
  </si>
  <si>
    <t>toner CF363A / HP 508A purpurowy (wydajność min. 5000 str. A4)</t>
  </si>
  <si>
    <t>toner CF363X / HP 508X purpurowy (wydajność min. 9 500 str. A4)</t>
  </si>
  <si>
    <t>Epson AcuLaser C9200</t>
  </si>
  <si>
    <t>toner S050477 czarny (wydajność 21 000 str. A4)</t>
  </si>
  <si>
    <t>toner S050474 żółtt (wydajność 14 000 str. A4)</t>
  </si>
  <si>
    <t>toner S050475 purpurowy (wydajność 14 000 str. A4)</t>
  </si>
  <si>
    <t>toner S050476 niebieski (wydajność 14 000 str. A4)</t>
  </si>
  <si>
    <t>bęben S051178 czarny (wydajność min. 30 000 str. A4)</t>
  </si>
  <si>
    <t>bęben S051175 żółty (wydajność min. 30 000 str. A4)</t>
  </si>
  <si>
    <t>bęben S051176 purpurowy (wydajność min. 30 000 str. A4)</t>
  </si>
  <si>
    <t>bęben S051177 niebieski (wydajność min. 30 000 str. A4)</t>
  </si>
  <si>
    <t>HP LaserJet Pro 200 color MFP M 276n</t>
  </si>
  <si>
    <t>toner TN-2310 czarny (wydajność min. 1200 str. A4)</t>
  </si>
  <si>
    <t>bęben DR-2300 czarny (wydajność min. 12 000 str. A4)</t>
  </si>
  <si>
    <t>bęben DR-2100 czarny (wydajność min. 12 000 str. A4)</t>
  </si>
  <si>
    <t>Brother DCP-7040</t>
  </si>
  <si>
    <t>toner TN-2110 czarny (wydajność min. 1500 str. A4)</t>
  </si>
  <si>
    <t>toner TN-2120 czarny (wydajność min. 2600 str. A4)</t>
  </si>
  <si>
    <t>toner 6R01179 black (wydajność min. 11 000 str. A4)</t>
  </si>
  <si>
    <t>XEROX Copycentre C118 (DocuCentre)</t>
  </si>
  <si>
    <t>bben 13R00589 black (wydajność min. 60 000 str. A4)</t>
  </si>
  <si>
    <t>Brother MFC-L2720</t>
  </si>
  <si>
    <t>HP Laser Jet  1010, 1012, 1018, 1020, 1022, 3015</t>
  </si>
  <si>
    <t>Samsung Xpress M2875ND</t>
  </si>
  <si>
    <t>toner MLT-D116S / SU840A czarny (wydajność min. 1200 str. A4)</t>
  </si>
  <si>
    <t>toner MLT-D116L/ SU828A czarny (wydajność min. 3000 str. A4)</t>
  </si>
  <si>
    <t>bęben obrazowy MLT-R116 / SV134A czarny (wydajność min. 9 000 str. A4)</t>
  </si>
  <si>
    <t>Brother  DCP-L8410CDW</t>
  </si>
  <si>
    <t>toner TN-421BK czarny (wydajność min. 3000 str. A4)</t>
  </si>
  <si>
    <t>toner TN-423BK czarny (wydajność min. 6 500 str. A4)</t>
  </si>
  <si>
    <t>toner TN-421C niebieski (wydajność min. 1 800 str. A4)</t>
  </si>
  <si>
    <t>toner TN-421Y żółty (wydajność min. 1 800 str. A4)</t>
  </si>
  <si>
    <t>toner TN-421M purpurowy (wydajność min. 1 800 str. A4)</t>
  </si>
  <si>
    <t>toner TN-423C niebieski (wydajność min. 4 000 str. A4)</t>
  </si>
  <si>
    <t>toner TN-423Y żółty (wydajność min. 4 000 str. A4)</t>
  </si>
  <si>
    <t>toner TN-423M purpurowy (wydajność min. 4 000 str. A4)</t>
  </si>
  <si>
    <t>Pojemnik na zużyty toner WT-320CL</t>
  </si>
  <si>
    <t>bęben obrazowy DR-421CL CMYK (wydajność min. 50 000 str. A4)</t>
  </si>
  <si>
    <t>pas transmisyjny BU-330CL (wydajność min. 130 000 str. A4)</t>
  </si>
  <si>
    <t>tusz T605100 czarny (pojemność min. 110 ml)</t>
  </si>
  <si>
    <t>HP LaserJet P3015</t>
  </si>
  <si>
    <r>
      <t>toner CE5</t>
    </r>
    <r>
      <rPr>
        <b/>
        <sz val="10"/>
        <rFont val="Arial"/>
        <family val="2"/>
        <charset val="238"/>
      </rPr>
      <t>05A / HP 05A</t>
    </r>
    <r>
      <rPr>
        <sz val="10"/>
        <rFont val="Arial"/>
        <family val="2"/>
        <charset val="238"/>
      </rPr>
      <t xml:space="preserve"> (wydajność min. 2300 str. A4 wg ISO)</t>
    </r>
  </si>
  <si>
    <r>
      <t>toner Q26</t>
    </r>
    <r>
      <rPr>
        <b/>
        <sz val="10"/>
        <rFont val="Arial"/>
        <family val="2"/>
        <charset val="238"/>
      </rPr>
      <t>12A</t>
    </r>
    <r>
      <rPr>
        <sz val="10"/>
        <rFont val="Arial"/>
        <family val="2"/>
        <charset val="238"/>
      </rPr>
      <t xml:space="preserve"> / HP 12A (wydajność min. 2000 str. A4 wg ISO)</t>
    </r>
  </si>
  <si>
    <r>
      <t>toner C71</t>
    </r>
    <r>
      <rPr>
        <b/>
        <sz val="10"/>
        <rFont val="Arial"/>
        <family val="2"/>
        <charset val="238"/>
      </rPr>
      <t>15X</t>
    </r>
    <r>
      <rPr>
        <sz val="10"/>
        <rFont val="Arial"/>
        <family val="2"/>
        <charset val="238"/>
      </rPr>
      <t xml:space="preserve"> /</t>
    </r>
    <r>
      <rPr>
        <b/>
        <sz val="10"/>
        <rFont val="Arial"/>
        <family val="2"/>
        <charset val="238"/>
      </rPr>
      <t xml:space="preserve"> HP 15X </t>
    </r>
    <r>
      <rPr>
        <sz val="10"/>
        <rFont val="Arial"/>
        <family val="2"/>
        <charset val="238"/>
      </rPr>
      <t>czarny (wydajność 3 500 str. A4)</t>
    </r>
  </si>
  <si>
    <r>
      <t>toner C71</t>
    </r>
    <r>
      <rPr>
        <b/>
        <sz val="10"/>
        <rFont val="Arial"/>
        <family val="2"/>
        <charset val="238"/>
      </rPr>
      <t>15A / HP 15A</t>
    </r>
    <r>
      <rPr>
        <sz val="10"/>
        <rFont val="Arial"/>
        <family val="2"/>
        <charset val="238"/>
      </rPr>
      <t xml:space="preserve"> czarny (wydajność 2 500 str. A4)</t>
    </r>
  </si>
  <si>
    <t xml:space="preserve">HP LaserJet 100 Color MFP M 175nw </t>
  </si>
  <si>
    <t xml:space="preserve">toner czarny 43979102 (wydajność min. 3500 str. A4) </t>
  </si>
  <si>
    <t>bęben 43979002 czarny (wydajność min. 25 000 str. A4)</t>
  </si>
  <si>
    <t>bęben 44574302 czarny (wydajność min. 25 000 str. A4)</t>
  </si>
  <si>
    <t>toner ML-D3470A / SU665A czarny (wydajność min. 4000 str. A4)</t>
  </si>
  <si>
    <t>toner ML-D3050A czarny (wydajność min. 4000 str. A4)</t>
  </si>
  <si>
    <t>toner ML-D3050B czarny (wydajność min. 6000 str. A4)</t>
  </si>
  <si>
    <t>Samsung ML-3471ND</t>
  </si>
  <si>
    <t>toner ML-D3470B / SU672A czarny (wydajność min. 10 000 str. A4)</t>
  </si>
  <si>
    <t>toner MLT-D101S / SU696A czarny (wydajność min. 1500 str. A4)</t>
  </si>
  <si>
    <t>Samsung SCX-3405FW</t>
  </si>
  <si>
    <t>HP LaserJet P2055dn</t>
  </si>
  <si>
    <r>
      <t>toner CE</t>
    </r>
    <r>
      <rPr>
        <b/>
        <sz val="10"/>
        <rFont val="Arial"/>
        <family val="2"/>
        <charset val="238"/>
      </rPr>
      <t xml:space="preserve">505X / HP 05X </t>
    </r>
    <r>
      <rPr>
        <sz val="10"/>
        <rFont val="Arial"/>
        <family val="2"/>
        <charset val="238"/>
      </rPr>
      <t>(wydajność min. 6500 str. A4 wg ISO)</t>
    </r>
  </si>
  <si>
    <t>urządzenie wielof.</t>
  </si>
  <si>
    <t xml:space="preserve">Formularz asortymentowo -cenowy </t>
  </si>
  <si>
    <t xml:space="preserve">PRZEZNACZENIE PRZEDMIOTU ZAMÓWIENIA Oznaczenie drukarki/kseropopiarki </t>
  </si>
  <si>
    <t xml:space="preserve">PRZEDMIOT ZAMÓWIENIA Oznaczenie tonera/tuszu oryginalnego </t>
  </si>
</sst>
</file>

<file path=xl/styles.xml><?xml version="1.0" encoding="utf-8"?>
<styleSheet xmlns="http://schemas.openxmlformats.org/spreadsheetml/2006/main">
  <numFmts count="6">
    <numFmt numFmtId="164" formatCode="#"/>
    <numFmt numFmtId="165" formatCode="#,##0.00&quot; zł&quot;"/>
    <numFmt numFmtId="166" formatCode="_-* #,##0.00&quot; zł&quot;_-;\-* #,##0.00&quot; zł&quot;_-;_-* \-??&quot; zł&quot;_-;_-@_-"/>
    <numFmt numFmtId="167" formatCode="#,##0.00&quot; zł&quot;;[Red]\-#,##0.00&quot; zł&quot;"/>
    <numFmt numFmtId="168" formatCode="_-* #,##0.00\ _z_ł_-;\-* #,##0.00\ _z_ł_-;_-* \-??\ _z_ł_-;_-@_-"/>
    <numFmt numFmtId="169" formatCode="#,##0.00\ [$zł-415];[Red]\-#,##0.00\ [$zł-415]"/>
  </numFmts>
  <fonts count="48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8.6999999999999993"/>
      <color indexed="12"/>
      <name val="Arial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 CE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u/>
      <sz val="9"/>
      <name val="Arial CE"/>
      <family val="2"/>
      <charset val="238"/>
    </font>
    <font>
      <b/>
      <u/>
      <sz val="8"/>
      <name val="Arial"/>
      <family val="2"/>
      <charset val="238"/>
    </font>
    <font>
      <b/>
      <u/>
      <sz val="9"/>
      <name val="Arial"/>
      <family val="2"/>
      <charset val="238"/>
    </font>
    <font>
      <b/>
      <u/>
      <sz val="9"/>
      <name val="Arial CE"/>
      <family val="2"/>
      <charset val="238"/>
    </font>
    <font>
      <u/>
      <sz val="9"/>
      <name val="Arial"/>
      <family val="2"/>
      <charset val="238"/>
    </font>
    <font>
      <sz val="9"/>
      <color indexed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1"/>
    </font>
    <font>
      <sz val="10"/>
      <color indexed="10"/>
      <name val="Arial"/>
      <family val="2"/>
      <charset val="238"/>
    </font>
    <font>
      <sz val="10"/>
      <color indexed="60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"/>
      <family val="2"/>
      <charset val="238"/>
    </font>
    <font>
      <b/>
      <u/>
      <sz val="10"/>
      <name val="Arial CE"/>
      <family val="2"/>
      <charset val="238"/>
    </font>
    <font>
      <sz val="10"/>
      <name val="Arial"/>
      <family val="2"/>
      <charset val="238"/>
    </font>
    <font>
      <b/>
      <sz val="11"/>
      <color rgb="FFFF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122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8" fillId="21" borderId="4" applyNumberFormat="0" applyAlignment="0" applyProtection="0"/>
    <xf numFmtId="0" fontId="8" fillId="21" borderId="4" applyNumberFormat="0" applyAlignment="0" applyProtection="0"/>
    <xf numFmtId="0" fontId="9" fillId="0" borderId="6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0" fillId="0" borderId="8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1" fillId="0" borderId="10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3" fillId="0" borderId="0"/>
    <xf numFmtId="0" fontId="13" fillId="0" borderId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5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</cellStyleXfs>
  <cellXfs count="203">
    <xf numFmtId="0" fontId="0" fillId="0" borderId="0" xfId="0"/>
    <xf numFmtId="0" fontId="20" fillId="0" borderId="0" xfId="107" applyFont="1" applyFill="1"/>
    <xf numFmtId="0" fontId="21" fillId="0" borderId="0" xfId="107" applyFont="1" applyFill="1" applyAlignment="1">
      <alignment wrapText="1"/>
    </xf>
    <xf numFmtId="0" fontId="13" fillId="0" borderId="0" xfId="107" applyFont="1" applyFill="1" applyAlignment="1">
      <alignment horizontal="center"/>
    </xf>
    <xf numFmtId="164" fontId="20" fillId="0" borderId="0" xfId="107" applyNumberFormat="1" applyFont="1" applyFill="1" applyAlignment="1">
      <alignment horizontal="right"/>
    </xf>
    <xf numFmtId="0" fontId="13" fillId="0" borderId="0" xfId="107" applyFont="1" applyFill="1" applyAlignment="1">
      <alignment horizontal="right"/>
    </xf>
    <xf numFmtId="0" fontId="13" fillId="0" borderId="0" xfId="107"/>
    <xf numFmtId="0" fontId="13" fillId="0" borderId="0" xfId="107" applyFill="1"/>
    <xf numFmtId="0" fontId="0" fillId="0" borderId="13" xfId="0" applyFont="1" applyFill="1" applyBorder="1" applyAlignment="1">
      <alignment horizontal="center"/>
    </xf>
    <xf numFmtId="0" fontId="0" fillId="4" borderId="14" xfId="0" applyFont="1" applyFill="1" applyBorder="1" applyAlignment="1">
      <alignment horizontal="center"/>
    </xf>
    <xf numFmtId="0" fontId="23" fillId="0" borderId="13" xfId="107" applyFont="1" applyFill="1" applyBorder="1" applyAlignment="1">
      <alignment textRotation="90" wrapText="1"/>
    </xf>
    <xf numFmtId="0" fontId="21" fillId="0" borderId="13" xfId="107" applyFont="1" applyFill="1" applyBorder="1" applyAlignment="1">
      <alignment horizontal="center" wrapText="1"/>
    </xf>
    <xf numFmtId="0" fontId="0" fillId="0" borderId="13" xfId="107" applyFont="1" applyFill="1" applyBorder="1" applyAlignment="1">
      <alignment horizontal="center"/>
    </xf>
    <xf numFmtId="164" fontId="23" fillId="0" borderId="13" xfId="107" applyNumberFormat="1" applyFont="1" applyFill="1" applyBorder="1" applyAlignment="1">
      <alignment horizontal="center" wrapText="1"/>
    </xf>
    <xf numFmtId="164" fontId="20" fillId="22" borderId="15" xfId="107" applyNumberFormat="1" applyFont="1" applyFill="1" applyBorder="1" applyAlignment="1">
      <alignment horizontal="center" wrapText="1"/>
    </xf>
    <xf numFmtId="164" fontId="24" fillId="0" borderId="13" xfId="107" applyNumberFormat="1" applyFont="1" applyFill="1" applyBorder="1" applyAlignment="1">
      <alignment horizontal="center" wrapText="1"/>
    </xf>
    <xf numFmtId="164" fontId="25" fillId="22" borderId="13" xfId="107" applyNumberFormat="1" applyFont="1" applyFill="1" applyBorder="1" applyAlignment="1">
      <alignment horizontal="center" wrapText="1"/>
    </xf>
    <xf numFmtId="0" fontId="13" fillId="0" borderId="13" xfId="107" applyFill="1" applyBorder="1" applyAlignment="1">
      <alignment horizontal="center"/>
    </xf>
    <xf numFmtId="0" fontId="0" fillId="0" borderId="13" xfId="0" applyFont="1" applyFill="1" applyBorder="1"/>
    <xf numFmtId="0" fontId="13" fillId="0" borderId="13" xfId="107" applyFont="1" applyFill="1" applyBorder="1" applyAlignment="1">
      <alignment horizontal="center"/>
    </xf>
    <xf numFmtId="164" fontId="20" fillId="0" borderId="16" xfId="107" applyNumberFormat="1" applyFont="1" applyFill="1" applyBorder="1" applyAlignment="1">
      <alignment horizontal="right"/>
    </xf>
    <xf numFmtId="165" fontId="0" fillId="22" borderId="13" xfId="0" applyNumberFormat="1" applyFont="1" applyFill="1" applyBorder="1"/>
    <xf numFmtId="166" fontId="24" fillId="0" borderId="17" xfId="107" applyNumberFormat="1" applyFont="1" applyFill="1" applyBorder="1" applyAlignment="1">
      <alignment horizontal="right"/>
    </xf>
    <xf numFmtId="0" fontId="13" fillId="22" borderId="13" xfId="107" applyFill="1" applyBorder="1"/>
    <xf numFmtId="164" fontId="0" fillId="3" borderId="14" xfId="0" applyNumberFormat="1" applyFont="1" applyFill="1" applyBorder="1" applyAlignment="1">
      <alignment horizontal="right"/>
    </xf>
    <xf numFmtId="166" fontId="13" fillId="4" borderId="14" xfId="0" applyNumberFormat="1" applyFont="1" applyFill="1" applyBorder="1" applyAlignment="1">
      <alignment horizontal="right"/>
    </xf>
    <xf numFmtId="164" fontId="0" fillId="3" borderId="13" xfId="0" applyNumberFormat="1" applyFont="1" applyFill="1" applyBorder="1" applyAlignment="1">
      <alignment horizontal="right"/>
    </xf>
    <xf numFmtId="164" fontId="0" fillId="3" borderId="13" xfId="0" applyNumberFormat="1" applyFont="1" applyFill="1" applyBorder="1" applyAlignment="1" applyProtection="1">
      <alignment horizontal="right"/>
      <protection locked="0"/>
    </xf>
    <xf numFmtId="0" fontId="13" fillId="0" borderId="13" xfId="107" applyFont="1" applyFill="1" applyBorder="1" applyAlignment="1">
      <alignment wrapText="1"/>
    </xf>
    <xf numFmtId="165" fontId="0" fillId="22" borderId="13" xfId="107" applyNumberFormat="1" applyFont="1" applyFill="1" applyBorder="1"/>
    <xf numFmtId="166" fontId="24" fillId="0" borderId="13" xfId="107" applyNumberFormat="1" applyFont="1" applyFill="1" applyBorder="1" applyAlignment="1">
      <alignment horizontal="right"/>
    </xf>
    <xf numFmtId="167" fontId="0" fillId="22" borderId="13" xfId="0" applyNumberFormat="1" applyFill="1" applyBorder="1"/>
    <xf numFmtId="165" fontId="1" fillId="22" borderId="13" xfId="104" applyNumberFormat="1" applyFill="1" applyBorder="1"/>
    <xf numFmtId="165" fontId="1" fillId="22" borderId="13" xfId="104" applyNumberFormat="1" applyFont="1" applyFill="1" applyBorder="1"/>
    <xf numFmtId="0" fontId="0" fillId="0" borderId="13" xfId="107" applyFont="1" applyFill="1" applyBorder="1" applyAlignment="1">
      <alignment wrapText="1"/>
    </xf>
    <xf numFmtId="0" fontId="13" fillId="22" borderId="13" xfId="107" applyFont="1" applyFill="1" applyBorder="1" applyAlignment="1">
      <alignment wrapText="1"/>
    </xf>
    <xf numFmtId="164" fontId="0" fillId="3" borderId="13" xfId="0" applyNumberFormat="1" applyFont="1" applyFill="1" applyBorder="1"/>
    <xf numFmtId="0" fontId="13" fillId="22" borderId="13" xfId="107" applyFill="1" applyBorder="1" applyAlignment="1">
      <alignment wrapText="1"/>
    </xf>
    <xf numFmtId="0" fontId="0" fillId="0" borderId="13" xfId="0" applyFont="1" applyFill="1" applyBorder="1" applyAlignment="1">
      <alignment wrapText="1"/>
    </xf>
    <xf numFmtId="165" fontId="27" fillId="22" borderId="13" xfId="0" applyNumberFormat="1" applyFont="1" applyFill="1" applyBorder="1"/>
    <xf numFmtId="166" fontId="28" fillId="4" borderId="14" xfId="0" applyNumberFormat="1" applyFont="1" applyFill="1" applyBorder="1" applyAlignment="1">
      <alignment horizontal="right"/>
    </xf>
    <xf numFmtId="164" fontId="27" fillId="3" borderId="13" xfId="0" applyNumberFormat="1" applyFont="1" applyFill="1" applyBorder="1" applyAlignment="1" applyProtection="1">
      <alignment horizontal="right"/>
      <protection locked="0"/>
    </xf>
    <xf numFmtId="164" fontId="0" fillId="3" borderId="14" xfId="0" applyNumberFormat="1" applyFont="1" applyFill="1" applyBorder="1"/>
    <xf numFmtId="164" fontId="0" fillId="3" borderId="13" xfId="0" applyNumberFormat="1" applyFont="1" applyFill="1" applyBorder="1" applyProtection="1">
      <protection locked="0"/>
    </xf>
    <xf numFmtId="0" fontId="0" fillId="22" borderId="13" xfId="0" applyFont="1" applyFill="1" applyBorder="1"/>
    <xf numFmtId="0" fontId="0" fillId="0" borderId="18" xfId="107" applyFont="1" applyFill="1" applyBorder="1" applyAlignment="1">
      <alignment wrapText="1"/>
    </xf>
    <xf numFmtId="0" fontId="13" fillId="22" borderId="19" xfId="107" applyFill="1" applyBorder="1"/>
    <xf numFmtId="165" fontId="1" fillId="22" borderId="19" xfId="104" applyNumberFormat="1" applyFill="1" applyBorder="1"/>
    <xf numFmtId="0" fontId="13" fillId="0" borderId="18" xfId="107" applyFont="1" applyFill="1" applyBorder="1" applyAlignment="1">
      <alignment wrapText="1"/>
    </xf>
    <xf numFmtId="0" fontId="13" fillId="22" borderId="19" xfId="107" applyFont="1" applyFill="1" applyBorder="1" applyAlignment="1">
      <alignment wrapText="1"/>
    </xf>
    <xf numFmtId="0" fontId="0" fillId="0" borderId="18" xfId="0" applyFont="1" applyFill="1" applyBorder="1"/>
    <xf numFmtId="167" fontId="0" fillId="22" borderId="19" xfId="0" applyNumberFormat="1" applyFill="1" applyBorder="1"/>
    <xf numFmtId="0" fontId="0" fillId="0" borderId="20" xfId="107" applyFont="1" applyFill="1" applyBorder="1" applyAlignment="1">
      <alignment wrapText="1"/>
    </xf>
    <xf numFmtId="166" fontId="24" fillId="0" borderId="19" xfId="107" applyNumberFormat="1" applyFont="1" applyFill="1" applyBorder="1" applyAlignment="1">
      <alignment horizontal="right"/>
    </xf>
    <xf numFmtId="0" fontId="13" fillId="0" borderId="19" xfId="107" applyFont="1" applyFill="1" applyBorder="1" applyAlignment="1">
      <alignment horizontal="center"/>
    </xf>
    <xf numFmtId="165" fontId="1" fillId="22" borderId="21" xfId="104" applyNumberFormat="1" applyFill="1" applyBorder="1"/>
    <xf numFmtId="164" fontId="0" fillId="3" borderId="21" xfId="0" applyNumberFormat="1" applyFont="1" applyFill="1" applyBorder="1" applyAlignment="1">
      <alignment horizontal="right"/>
    </xf>
    <xf numFmtId="166" fontId="13" fillId="4" borderId="21" xfId="0" applyNumberFormat="1" applyFont="1" applyFill="1" applyBorder="1" applyAlignment="1">
      <alignment horizontal="right"/>
    </xf>
    <xf numFmtId="164" fontId="0" fillId="3" borderId="19" xfId="0" applyNumberFormat="1" applyFont="1" applyFill="1" applyBorder="1" applyAlignment="1">
      <alignment horizontal="right"/>
    </xf>
    <xf numFmtId="165" fontId="1" fillId="22" borderId="14" xfId="104" applyNumberFormat="1" applyFill="1" applyBorder="1"/>
    <xf numFmtId="0" fontId="0" fillId="3" borderId="13" xfId="0" applyFont="1" applyFill="1" applyBorder="1" applyAlignment="1">
      <alignment horizontal="right"/>
    </xf>
    <xf numFmtId="0" fontId="0" fillId="0" borderId="19" xfId="107" applyFont="1" applyFill="1" applyBorder="1" applyAlignment="1">
      <alignment horizontal="center"/>
    </xf>
    <xf numFmtId="165" fontId="1" fillId="22" borderId="22" xfId="104" applyNumberFormat="1" applyFill="1" applyBorder="1"/>
    <xf numFmtId="166" fontId="13" fillId="4" borderId="19" xfId="0" applyNumberFormat="1" applyFont="1" applyFill="1" applyBorder="1" applyAlignment="1">
      <alignment horizontal="right"/>
    </xf>
    <xf numFmtId="164" fontId="0" fillId="3" borderId="19" xfId="0" applyNumberFormat="1" applyFont="1" applyFill="1" applyBorder="1" applyAlignment="1" applyProtection="1">
      <alignment horizontal="right"/>
      <protection locked="0"/>
    </xf>
    <xf numFmtId="164" fontId="0" fillId="3" borderId="15" xfId="0" applyNumberFormat="1" applyFont="1" applyFill="1" applyBorder="1" applyAlignment="1">
      <alignment horizontal="right"/>
    </xf>
    <xf numFmtId="166" fontId="13" fillId="4" borderId="13" xfId="0" applyNumberFormat="1" applyFont="1" applyFill="1" applyBorder="1" applyAlignment="1">
      <alignment horizontal="right"/>
    </xf>
    <xf numFmtId="0" fontId="0" fillId="24" borderId="0" xfId="0" applyFill="1"/>
    <xf numFmtId="0" fontId="27" fillId="25" borderId="0" xfId="0" applyFont="1" applyFill="1" applyBorder="1"/>
    <xf numFmtId="0" fontId="29" fillId="25" borderId="0" xfId="107" applyFont="1" applyFill="1" applyBorder="1" applyAlignment="1">
      <alignment wrapText="1"/>
    </xf>
    <xf numFmtId="0" fontId="27" fillId="25" borderId="0" xfId="0" applyFont="1" applyFill="1"/>
    <xf numFmtId="166" fontId="30" fillId="25" borderId="0" xfId="0" applyNumberFormat="1" applyFont="1" applyFill="1"/>
    <xf numFmtId="166" fontId="31" fillId="25" borderId="0" xfId="0" applyNumberFormat="1" applyFont="1" applyFill="1"/>
    <xf numFmtId="0" fontId="27" fillId="0" borderId="0" xfId="0" applyFont="1" applyBorder="1"/>
    <xf numFmtId="0" fontId="32" fillId="0" borderId="0" xfId="107" applyFont="1" applyFill="1" applyBorder="1" applyAlignment="1">
      <alignment wrapText="1"/>
    </xf>
    <xf numFmtId="0" fontId="27" fillId="0" borderId="0" xfId="0" applyFont="1"/>
    <xf numFmtId="166" fontId="33" fillId="0" borderId="0" xfId="0" applyNumberFormat="1" applyFont="1"/>
    <xf numFmtId="166" fontId="31" fillId="0" borderId="0" xfId="0" applyNumberFormat="1" applyFont="1"/>
    <xf numFmtId="0" fontId="34" fillId="0" borderId="0" xfId="0" applyFont="1"/>
    <xf numFmtId="168" fontId="0" fillId="0" borderId="0" xfId="0" applyNumberFormat="1"/>
    <xf numFmtId="0" fontId="20" fillId="0" borderId="0" xfId="0" applyFont="1"/>
    <xf numFmtId="0" fontId="0" fillId="0" borderId="13" xfId="100" applyFont="1" applyFill="1" applyBorder="1" applyAlignment="1">
      <alignment horizontal="center"/>
    </xf>
    <xf numFmtId="0" fontId="26" fillId="0" borderId="13" xfId="100" applyFont="1" applyFill="1" applyBorder="1" applyAlignment="1">
      <alignment horizontal="center"/>
    </xf>
    <xf numFmtId="0" fontId="0" fillId="0" borderId="13" xfId="100" applyFont="1" applyFill="1" applyBorder="1" applyAlignment="1">
      <alignment vertical="top"/>
    </xf>
    <xf numFmtId="0" fontId="20" fillId="0" borderId="13" xfId="100" applyFont="1" applyFill="1" applyBorder="1" applyAlignment="1">
      <alignment horizontal="center" vertical="top" wrapText="1"/>
    </xf>
    <xf numFmtId="0" fontId="26" fillId="0" borderId="18" xfId="100" applyFont="1" applyFill="1" applyBorder="1" applyAlignment="1">
      <alignment horizontal="center"/>
    </xf>
    <xf numFmtId="164" fontId="20" fillId="0" borderId="13" xfId="100" applyNumberFormat="1" applyFont="1" applyFill="1" applyBorder="1" applyAlignment="1">
      <alignment horizontal="right"/>
    </xf>
    <xf numFmtId="0" fontId="26" fillId="0" borderId="18" xfId="100" applyFont="1" applyFill="1" applyBorder="1" applyAlignment="1">
      <alignment horizontal="center" vertical="top"/>
    </xf>
    <xf numFmtId="0" fontId="26" fillId="0" borderId="14" xfId="100" applyFont="1" applyFill="1" applyBorder="1" applyAlignment="1">
      <alignment horizontal="center"/>
    </xf>
    <xf numFmtId="0" fontId="26" fillId="0" borderId="0" xfId="100" applyFont="1" applyFill="1" applyBorder="1" applyAlignment="1">
      <alignment horizontal="center"/>
    </xf>
    <xf numFmtId="0" fontId="42" fillId="0" borderId="0" xfId="100" applyFill="1" applyBorder="1" applyAlignment="1">
      <alignment horizontal="center"/>
    </xf>
    <xf numFmtId="164" fontId="40" fillId="0" borderId="0" xfId="107" applyNumberFormat="1" applyFont="1" applyFill="1" applyBorder="1" applyAlignment="1">
      <alignment horizontal="right"/>
    </xf>
    <xf numFmtId="164" fontId="20" fillId="0" borderId="0" xfId="100" applyNumberFormat="1" applyFont="1" applyFill="1" applyBorder="1" applyAlignment="1">
      <alignment horizontal="right"/>
    </xf>
    <xf numFmtId="165" fontId="1" fillId="0" borderId="0" xfId="104" applyNumberFormat="1" applyFill="1" applyBorder="1"/>
    <xf numFmtId="166" fontId="20" fillId="0" borderId="0" xfId="107" applyNumberFormat="1" applyFont="1" applyFill="1" applyBorder="1" applyAlignment="1">
      <alignment horizontal="right"/>
    </xf>
    <xf numFmtId="164" fontId="20" fillId="0" borderId="23" xfId="100" applyNumberFormat="1" applyFont="1" applyFill="1" applyBorder="1" applyAlignment="1">
      <alignment horizontal="right"/>
    </xf>
    <xf numFmtId="0" fontId="42" fillId="0" borderId="23" xfId="0" applyFont="1" applyFill="1" applyBorder="1" applyAlignment="1">
      <alignment wrapText="1"/>
    </xf>
    <xf numFmtId="0" fontId="0" fillId="0" borderId="23" xfId="0" applyFont="1" applyFill="1" applyBorder="1" applyAlignment="1">
      <alignment wrapText="1"/>
    </xf>
    <xf numFmtId="0" fontId="0" fillId="0" borderId="13" xfId="100" applyFont="1" applyFill="1" applyBorder="1" applyAlignment="1">
      <alignment wrapText="1"/>
    </xf>
    <xf numFmtId="0" fontId="0" fillId="0" borderId="13" xfId="100" applyFont="1" applyFill="1" applyBorder="1" applyAlignment="1">
      <alignment horizontal="left" wrapText="1"/>
    </xf>
    <xf numFmtId="0" fontId="42" fillId="0" borderId="13" xfId="0" applyFont="1" applyFill="1" applyBorder="1" applyAlignment="1">
      <alignment wrapText="1"/>
    </xf>
    <xf numFmtId="0" fontId="0" fillId="0" borderId="25" xfId="0" applyFont="1" applyFill="1" applyBorder="1" applyAlignment="1">
      <alignment wrapText="1"/>
    </xf>
    <xf numFmtId="0" fontId="0" fillId="0" borderId="14" xfId="0" applyFont="1" applyFill="1" applyBorder="1" applyAlignment="1">
      <alignment horizontal="left" wrapText="1"/>
    </xf>
    <xf numFmtId="0" fontId="36" fillId="0" borderId="13" xfId="100" applyFont="1" applyFill="1" applyBorder="1" applyAlignment="1">
      <alignment wrapText="1"/>
    </xf>
    <xf numFmtId="0" fontId="0" fillId="0" borderId="16" xfId="0" applyFont="1" applyFill="1" applyBorder="1" applyAlignment="1">
      <alignment wrapText="1"/>
    </xf>
    <xf numFmtId="0" fontId="37" fillId="0" borderId="0" xfId="100" applyFont="1" applyFill="1" applyBorder="1" applyAlignment="1">
      <alignment wrapText="1"/>
    </xf>
    <xf numFmtId="0" fontId="39" fillId="0" borderId="0" xfId="100" applyFont="1" applyFill="1" applyBorder="1" applyAlignment="1">
      <alignment wrapText="1"/>
    </xf>
    <xf numFmtId="0" fontId="0" fillId="0" borderId="29" xfId="0" applyFont="1" applyFill="1" applyBorder="1" applyAlignment="1">
      <alignment wrapText="1"/>
    </xf>
    <xf numFmtId="0" fontId="42" fillId="0" borderId="19" xfId="0" applyFont="1" applyFill="1" applyBorder="1" applyAlignment="1">
      <alignment wrapText="1"/>
    </xf>
    <xf numFmtId="0" fontId="42" fillId="0" borderId="23" xfId="100" applyFont="1" applyFill="1" applyBorder="1" applyAlignment="1">
      <alignment wrapText="1"/>
    </xf>
    <xf numFmtId="0" fontId="42" fillId="0" borderId="28" xfId="0" applyFont="1" applyFill="1" applyBorder="1" applyAlignment="1">
      <alignment wrapText="1"/>
    </xf>
    <xf numFmtId="0" fontId="0" fillId="0" borderId="23" xfId="100" applyFont="1" applyFill="1" applyBorder="1" applyAlignment="1">
      <alignment wrapText="1"/>
    </xf>
    <xf numFmtId="0" fontId="0" fillId="0" borderId="19" xfId="100" applyFont="1" applyFill="1" applyBorder="1" applyAlignment="1">
      <alignment horizontal="center" vertical="center" wrapText="1"/>
    </xf>
    <xf numFmtId="0" fontId="0" fillId="0" borderId="13" xfId="100" applyFont="1" applyFill="1" applyBorder="1" applyAlignment="1">
      <alignment horizontal="center" vertical="center"/>
    </xf>
    <xf numFmtId="0" fontId="42" fillId="0" borderId="0" xfId="100" applyFill="1" applyBorder="1" applyAlignment="1">
      <alignment horizontal="center" vertical="center"/>
    </xf>
    <xf numFmtId="0" fontId="0" fillId="0" borderId="13" xfId="100" applyFont="1" applyFill="1" applyBorder="1" applyAlignment="1">
      <alignment horizontal="center" vertical="center" textRotation="90"/>
    </xf>
    <xf numFmtId="0" fontId="42" fillId="0" borderId="0" xfId="100" applyFill="1"/>
    <xf numFmtId="0" fontId="42" fillId="0" borderId="0" xfId="100" applyFill="1" applyAlignment="1">
      <alignment horizontal="center" vertical="center"/>
    </xf>
    <xf numFmtId="0" fontId="0" fillId="0" borderId="0" xfId="0" applyFill="1"/>
    <xf numFmtId="0" fontId="0" fillId="0" borderId="14" xfId="0" applyFont="1" applyFill="1" applyBorder="1" applyAlignment="1">
      <alignment wrapText="1"/>
    </xf>
    <xf numFmtId="169" fontId="0" fillId="0" borderId="14" xfId="0" applyNumberFormat="1" applyFill="1" applyBorder="1"/>
    <xf numFmtId="166" fontId="20" fillId="0" borderId="19" xfId="107" applyNumberFormat="1" applyFont="1" applyFill="1" applyBorder="1" applyAlignment="1">
      <alignment horizontal="right"/>
    </xf>
    <xf numFmtId="0" fontId="26" fillId="0" borderId="34" xfId="100" applyFont="1" applyFill="1" applyBorder="1" applyAlignment="1">
      <alignment horizontal="center"/>
    </xf>
    <xf numFmtId="0" fontId="43" fillId="0" borderId="0" xfId="0" applyFont="1" applyFill="1"/>
    <xf numFmtId="0" fontId="42" fillId="0" borderId="13" xfId="100" applyFont="1" applyFill="1" applyBorder="1" applyAlignment="1">
      <alignment wrapText="1"/>
    </xf>
    <xf numFmtId="49" fontId="42" fillId="0" borderId="14" xfId="100" applyNumberFormat="1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42" fillId="0" borderId="30" xfId="100" applyFont="1" applyFill="1" applyBorder="1" applyAlignment="1" applyProtection="1">
      <alignment horizontal="left" vertical="top" wrapText="1"/>
    </xf>
    <xf numFmtId="0" fontId="42" fillId="0" borderId="13" xfId="100" applyFont="1" applyFill="1" applyBorder="1" applyAlignment="1">
      <alignment horizontal="left" wrapText="1"/>
    </xf>
    <xf numFmtId="0" fontId="27" fillId="0" borderId="24" xfId="0" applyFont="1" applyFill="1" applyBorder="1" applyAlignment="1">
      <alignment horizontal="left" vertical="center" wrapText="1"/>
    </xf>
    <xf numFmtId="0" fontId="42" fillId="0" borderId="14" xfId="100" applyFont="1" applyFill="1" applyBorder="1" applyAlignment="1">
      <alignment horizontal="left" wrapText="1"/>
    </xf>
    <xf numFmtId="0" fontId="0" fillId="0" borderId="24" xfId="0" applyFont="1" applyFill="1" applyBorder="1" applyAlignment="1">
      <alignment wrapText="1"/>
    </xf>
    <xf numFmtId="166" fontId="20" fillId="0" borderId="13" xfId="107" applyNumberFormat="1" applyFont="1" applyFill="1" applyBorder="1" applyAlignment="1">
      <alignment horizontal="right"/>
    </xf>
    <xf numFmtId="0" fontId="0" fillId="0" borderId="26" xfId="0" applyFont="1" applyFill="1" applyBorder="1" applyAlignment="1">
      <alignment wrapText="1"/>
    </xf>
    <xf numFmtId="0" fontId="0" fillId="0" borderId="27" xfId="0" applyFont="1" applyFill="1" applyBorder="1" applyAlignment="1">
      <alignment wrapText="1"/>
    </xf>
    <xf numFmtId="0" fontId="0" fillId="0" borderId="33" xfId="0" applyFont="1" applyFill="1" applyBorder="1" applyAlignment="1">
      <alignment wrapText="1"/>
    </xf>
    <xf numFmtId="0" fontId="26" fillId="0" borderId="28" xfId="100" applyFont="1" applyFill="1" applyBorder="1" applyAlignment="1">
      <alignment horizontal="center"/>
    </xf>
    <xf numFmtId="166" fontId="20" fillId="0" borderId="23" xfId="107" applyNumberFormat="1" applyFont="1" applyFill="1" applyBorder="1" applyAlignment="1">
      <alignment horizontal="right"/>
    </xf>
    <xf numFmtId="0" fontId="42" fillId="0" borderId="23" xfId="0" applyFont="1" applyFill="1" applyBorder="1" applyAlignment="1">
      <alignment horizontal="left" wrapText="1"/>
    </xf>
    <xf numFmtId="0" fontId="0" fillId="0" borderId="17" xfId="0" applyFont="1" applyFill="1" applyBorder="1" applyAlignment="1">
      <alignment horizontal="left" wrapText="1"/>
    </xf>
    <xf numFmtId="0" fontId="0" fillId="0" borderId="31" xfId="0" applyFont="1" applyFill="1" applyBorder="1" applyAlignment="1">
      <alignment wrapText="1"/>
    </xf>
    <xf numFmtId="0" fontId="0" fillId="0" borderId="32" xfId="0" applyFont="1" applyFill="1" applyBorder="1" applyAlignment="1">
      <alignment wrapText="1"/>
    </xf>
    <xf numFmtId="0" fontId="42" fillId="0" borderId="23" xfId="100" applyFont="1" applyFill="1" applyBorder="1" applyAlignment="1">
      <alignment horizontal="left" wrapText="1"/>
    </xf>
    <xf numFmtId="0" fontId="42" fillId="0" borderId="14" xfId="100" applyFont="1" applyFill="1" applyBorder="1" applyAlignment="1">
      <alignment wrapText="1"/>
    </xf>
    <xf numFmtId="165" fontId="36" fillId="0" borderId="13" xfId="0" applyNumberFormat="1" applyFont="1" applyFill="1" applyBorder="1"/>
    <xf numFmtId="0" fontId="42" fillId="0" borderId="13" xfId="100" applyFont="1" applyFill="1" applyBorder="1" applyAlignment="1">
      <alignment horizontal="center"/>
    </xf>
    <xf numFmtId="0" fontId="42" fillId="0" borderId="13" xfId="100" applyFont="1" applyFill="1" applyBorder="1" applyAlignment="1">
      <alignment horizontal="center" vertical="center"/>
    </xf>
    <xf numFmtId="0" fontId="37" fillId="0" borderId="23" xfId="100" applyFont="1" applyFill="1" applyBorder="1" applyAlignment="1">
      <alignment wrapText="1"/>
    </xf>
    <xf numFmtId="0" fontId="38" fillId="0" borderId="23" xfId="100" applyFont="1" applyFill="1" applyBorder="1" applyAlignment="1">
      <alignment horizontal="center" vertical="center"/>
    </xf>
    <xf numFmtId="0" fontId="26" fillId="0" borderId="23" xfId="100" applyFont="1" applyFill="1" applyBorder="1" applyAlignment="1">
      <alignment horizontal="center"/>
    </xf>
    <xf numFmtId="165" fontId="37" fillId="0" borderId="23" xfId="108" applyNumberFormat="1" applyFont="1" applyFill="1" applyBorder="1"/>
    <xf numFmtId="0" fontId="27" fillId="0" borderId="0" xfId="100" applyFont="1" applyFill="1" applyBorder="1"/>
    <xf numFmtId="0" fontId="27" fillId="0" borderId="0" xfId="100" applyFont="1" applyFill="1" applyBorder="1" applyAlignment="1">
      <alignment wrapText="1"/>
    </xf>
    <xf numFmtId="0" fontId="27" fillId="0" borderId="0" xfId="100" applyFont="1" applyFill="1" applyAlignment="1">
      <alignment horizontal="center" vertical="center"/>
    </xf>
    <xf numFmtId="0" fontId="27" fillId="0" borderId="0" xfId="100" applyFont="1" applyFill="1"/>
    <xf numFmtId="165" fontId="27" fillId="0" borderId="0" xfId="107" applyNumberFormat="1" applyFont="1" applyFill="1" applyBorder="1"/>
    <xf numFmtId="166" fontId="32" fillId="0" borderId="0" xfId="107" applyNumberFormat="1" applyFont="1" applyFill="1" applyBorder="1"/>
    <xf numFmtId="0" fontId="27" fillId="0" borderId="0" xfId="0" applyFont="1" applyFill="1"/>
    <xf numFmtId="0" fontId="41" fillId="0" borderId="0" xfId="100" applyFont="1" applyFill="1" applyAlignment="1">
      <alignment wrapText="1"/>
    </xf>
    <xf numFmtId="0" fontId="42" fillId="0" borderId="0" xfId="100" applyFill="1" applyAlignment="1">
      <alignment wrapText="1"/>
    </xf>
    <xf numFmtId="166" fontId="0" fillId="0" borderId="0" xfId="107" applyNumberFormat="1" applyFont="1" applyFill="1" applyBorder="1" applyAlignment="1">
      <alignment horizontal="right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/>
    </xf>
    <xf numFmtId="0" fontId="44" fillId="0" borderId="13" xfId="100" applyFont="1" applyFill="1" applyBorder="1" applyAlignment="1">
      <alignment vertical="top" wrapText="1"/>
    </xf>
    <xf numFmtId="0" fontId="45" fillId="0" borderId="13" xfId="100" applyFont="1" applyFill="1" applyBorder="1" applyAlignment="1">
      <alignment horizontal="center" vertical="center" wrapText="1"/>
    </xf>
    <xf numFmtId="0" fontId="45" fillId="0" borderId="13" xfId="100" applyFont="1" applyFill="1" applyBorder="1" applyAlignment="1">
      <alignment horizontal="center" vertical="top"/>
    </xf>
    <xf numFmtId="164" fontId="46" fillId="0" borderId="15" xfId="107" applyNumberFormat="1" applyFont="1" applyFill="1" applyBorder="1" applyAlignment="1">
      <alignment horizontal="center" wrapText="1"/>
    </xf>
    <xf numFmtId="2" fontId="47" fillId="0" borderId="17" xfId="107" applyNumberFormat="1" applyFont="1" applyFill="1" applyBorder="1" applyAlignment="1">
      <alignment horizontal="right" wrapText="1"/>
    </xf>
    <xf numFmtId="164" fontId="44" fillId="0" borderId="17" xfId="107" applyNumberFormat="1" applyFont="1" applyFill="1" applyBorder="1" applyAlignment="1">
      <alignment horizontal="center" wrapText="1"/>
    </xf>
    <xf numFmtId="0" fontId="26" fillId="0" borderId="13" xfId="0" applyFont="1" applyFill="1" applyBorder="1" applyAlignment="1">
      <alignment horizontal="center" wrapText="1"/>
    </xf>
    <xf numFmtId="0" fontId="26" fillId="0" borderId="18" xfId="0" applyFont="1" applyFill="1" applyBorder="1" applyAlignment="1">
      <alignment horizontal="center" wrapText="1"/>
    </xf>
    <xf numFmtId="0" fontId="26" fillId="0" borderId="14" xfId="0" applyFont="1" applyFill="1" applyBorder="1" applyAlignment="1">
      <alignment horizontal="center" wrapText="1"/>
    </xf>
    <xf numFmtId="0" fontId="22" fillId="0" borderId="16" xfId="107" applyFont="1" applyFill="1" applyBorder="1" applyAlignment="1">
      <alignment horizontal="left" wrapText="1"/>
    </xf>
    <xf numFmtId="0" fontId="35" fillId="0" borderId="0" xfId="100" applyFont="1" applyFill="1" applyBorder="1" applyAlignment="1">
      <alignment horizontal="center" vertical="center" wrapText="1"/>
    </xf>
    <xf numFmtId="0" fontId="35" fillId="0" borderId="16" xfId="100" applyFont="1" applyFill="1" applyBorder="1" applyAlignment="1">
      <alignment horizontal="center" vertical="center" wrapText="1"/>
    </xf>
    <xf numFmtId="0" fontId="0" fillId="0" borderId="19" xfId="100" applyFont="1" applyFill="1" applyBorder="1" applyAlignment="1">
      <alignment horizontal="center" vertical="center" textRotation="90"/>
    </xf>
    <xf numFmtId="0" fontId="0" fillId="0" borderId="25" xfId="0" applyFill="1" applyBorder="1" applyAlignment="1">
      <alignment horizontal="center" vertical="center" textRotation="90"/>
    </xf>
    <xf numFmtId="0" fontId="0" fillId="0" borderId="17" xfId="0" applyFill="1" applyBorder="1" applyAlignment="1">
      <alignment horizontal="center" vertical="center" textRotation="90"/>
    </xf>
    <xf numFmtId="0" fontId="0" fillId="0" borderId="19" xfId="100" applyFont="1" applyFill="1" applyBorder="1" applyAlignment="1">
      <alignment horizontal="center" textRotation="90"/>
    </xf>
    <xf numFmtId="0" fontId="0" fillId="0" borderId="25" xfId="100" applyFont="1" applyFill="1" applyBorder="1" applyAlignment="1">
      <alignment horizontal="center" textRotation="90"/>
    </xf>
    <xf numFmtId="0" fontId="0" fillId="0" borderId="17" xfId="100" applyFont="1" applyFill="1" applyBorder="1" applyAlignment="1">
      <alignment horizontal="center" textRotation="90"/>
    </xf>
    <xf numFmtId="0" fontId="0" fillId="0" borderId="20" xfId="100" applyFont="1" applyFill="1" applyBorder="1" applyAlignment="1">
      <alignment horizontal="center" vertical="center" textRotation="90"/>
    </xf>
    <xf numFmtId="0" fontId="0" fillId="0" borderId="41" xfId="100" applyFont="1" applyFill="1" applyBorder="1" applyAlignment="1">
      <alignment horizontal="center" vertical="center" textRotation="90"/>
    </xf>
    <xf numFmtId="0" fontId="0" fillId="0" borderId="25" xfId="100" applyFont="1" applyFill="1" applyBorder="1" applyAlignment="1">
      <alignment horizontal="center" vertical="center" textRotation="90"/>
    </xf>
    <xf numFmtId="0" fontId="0" fillId="0" borderId="17" xfId="100" applyFont="1" applyFill="1" applyBorder="1" applyAlignment="1">
      <alignment horizontal="center" vertical="center" textRotation="90"/>
    </xf>
    <xf numFmtId="0" fontId="0" fillId="0" borderId="35" xfId="100" applyFont="1" applyFill="1" applyBorder="1" applyAlignment="1">
      <alignment horizontal="center" vertical="center" textRotation="90"/>
    </xf>
    <xf numFmtId="0" fontId="0" fillId="0" borderId="37" xfId="100" applyFont="1" applyFill="1" applyBorder="1" applyAlignment="1">
      <alignment horizontal="center" vertical="center" textRotation="90"/>
    </xf>
    <xf numFmtId="0" fontId="0" fillId="0" borderId="36" xfId="100" applyFont="1" applyFill="1" applyBorder="1" applyAlignment="1">
      <alignment horizontal="center" vertical="center" textRotation="90"/>
    </xf>
    <xf numFmtId="0" fontId="0" fillId="0" borderId="37" xfId="0" applyFill="1" applyBorder="1" applyAlignment="1">
      <alignment horizontal="center" vertical="center" textRotation="90"/>
    </xf>
    <xf numFmtId="0" fontId="0" fillId="0" borderId="36" xfId="0" applyFill="1" applyBorder="1" applyAlignment="1">
      <alignment horizontal="center" vertical="center" textRotation="90"/>
    </xf>
    <xf numFmtId="0" fontId="42" fillId="0" borderId="38" xfId="100" applyFont="1" applyFill="1" applyBorder="1" applyAlignment="1">
      <alignment horizontal="center" vertical="center" textRotation="90"/>
    </xf>
    <xf numFmtId="0" fontId="42" fillId="0" borderId="39" xfId="0" applyFont="1" applyFill="1" applyBorder="1" applyAlignment="1">
      <alignment horizontal="center" vertical="center" textRotation="90"/>
    </xf>
    <xf numFmtId="0" fontId="42" fillId="0" borderId="40" xfId="0" applyFont="1" applyFill="1" applyBorder="1" applyAlignment="1">
      <alignment horizontal="center" vertical="center" textRotation="90"/>
    </xf>
    <xf numFmtId="0" fontId="0" fillId="0" borderId="19" xfId="100" applyFont="1" applyFill="1" applyBorder="1" applyAlignment="1" applyProtection="1">
      <alignment horizontal="center" vertical="center" textRotation="90"/>
    </xf>
    <xf numFmtId="0" fontId="0" fillId="0" borderId="35" xfId="0" applyFont="1" applyFill="1" applyBorder="1" applyAlignment="1">
      <alignment horizontal="center" vertical="center" textRotation="90"/>
    </xf>
    <xf numFmtId="0" fontId="0" fillId="0" borderId="37" xfId="0" applyFont="1" applyFill="1" applyBorder="1" applyAlignment="1">
      <alignment horizontal="center" vertical="center" textRotation="90"/>
    </xf>
    <xf numFmtId="0" fontId="0" fillId="0" borderId="36" xfId="0" applyFont="1" applyFill="1" applyBorder="1" applyAlignment="1">
      <alignment horizontal="center" vertical="center" textRotation="90"/>
    </xf>
    <xf numFmtId="0" fontId="0" fillId="0" borderId="17" xfId="0" applyFill="1" applyBorder="1" applyAlignment="1">
      <alignment horizontal="center" textRotation="90"/>
    </xf>
    <xf numFmtId="0" fontId="36" fillId="0" borderId="19" xfId="100" applyFont="1" applyFill="1" applyBorder="1" applyAlignment="1">
      <alignment horizontal="center" vertical="center" textRotation="90"/>
    </xf>
    <xf numFmtId="0" fontId="0" fillId="0" borderId="35" xfId="100" applyFont="1" applyFill="1" applyBorder="1" applyAlignment="1">
      <alignment horizontal="center" textRotation="90"/>
    </xf>
    <xf numFmtId="0" fontId="0" fillId="0" borderId="36" xfId="0" applyFill="1" applyBorder="1" applyAlignment="1">
      <alignment horizontal="center" textRotation="90"/>
    </xf>
    <xf numFmtId="0" fontId="42" fillId="0" borderId="19" xfId="100" applyFont="1" applyFill="1" applyBorder="1" applyAlignment="1">
      <alignment horizontal="center" textRotation="90" wrapText="1"/>
    </xf>
    <xf numFmtId="0" fontId="0" fillId="0" borderId="17" xfId="0" applyFill="1" applyBorder="1" applyAlignment="1">
      <alignment horizontal="center" textRotation="90" wrapText="1"/>
    </xf>
  </cellXfs>
  <cellStyles count="122">
    <cellStyle name="20% - akcent 1 2" xfId="1"/>
    <cellStyle name="20% - akcent 1 2 2" xfId="2"/>
    <cellStyle name="20% - akcent 1 3" xfId="3"/>
    <cellStyle name="20% - akcent 2 2" xfId="4"/>
    <cellStyle name="20% - akcent 2 2 2" xfId="5"/>
    <cellStyle name="20% - akcent 2 3" xfId="6"/>
    <cellStyle name="20% - akcent 3 2" xfId="7"/>
    <cellStyle name="20% - akcent 3 2 2" xfId="8"/>
    <cellStyle name="20% - akcent 3 3" xfId="9"/>
    <cellStyle name="20% - akcent 4 2" xfId="10"/>
    <cellStyle name="20% - akcent 4 2 2" xfId="11"/>
    <cellStyle name="20% - akcent 4 3" xfId="12"/>
    <cellStyle name="20% - akcent 5 2" xfId="13"/>
    <cellStyle name="20% - akcent 5 2 2" xfId="14"/>
    <cellStyle name="20% - akcent 5 3" xfId="15"/>
    <cellStyle name="20% - akcent 6 2" xfId="16"/>
    <cellStyle name="20% - akcent 6 2 2" xfId="17"/>
    <cellStyle name="20% - akcent 6 3" xfId="18"/>
    <cellStyle name="40% - akcent 1 2" xfId="19"/>
    <cellStyle name="40% - akcent 1 2 2" xfId="20"/>
    <cellStyle name="40% - akcent 1 3" xfId="21"/>
    <cellStyle name="40% - akcent 2 2" xfId="22"/>
    <cellStyle name="40% - akcent 2 2 2" xfId="23"/>
    <cellStyle name="40% - akcent 2 3" xfId="24"/>
    <cellStyle name="40% - akcent 3 2" xfId="25"/>
    <cellStyle name="40% - akcent 3 2 2" xfId="26"/>
    <cellStyle name="40% - akcent 3 3" xfId="27"/>
    <cellStyle name="40% - akcent 4 2" xfId="28"/>
    <cellStyle name="40% - akcent 4 2 2" xfId="29"/>
    <cellStyle name="40% - akcent 4 3" xfId="30"/>
    <cellStyle name="40% - akcent 5 2" xfId="31"/>
    <cellStyle name="40% - akcent 5 2 2" xfId="32"/>
    <cellStyle name="40% - akcent 5 3" xfId="33"/>
    <cellStyle name="40% - akcent 6 2" xfId="34"/>
    <cellStyle name="40% - akcent 6 2 2" xfId="35"/>
    <cellStyle name="40% - akcent 6 3" xfId="36"/>
    <cellStyle name="60% - akcent 1 2" xfId="37"/>
    <cellStyle name="60% - akcent 1 2 2" xfId="38"/>
    <cellStyle name="60% - akcent 1 3" xfId="39"/>
    <cellStyle name="60% - akcent 2 2" xfId="40"/>
    <cellStyle name="60% - akcent 2 2 2" xfId="41"/>
    <cellStyle name="60% - akcent 2 3" xfId="42"/>
    <cellStyle name="60% - akcent 3 2" xfId="43"/>
    <cellStyle name="60% - akcent 3 2 2" xfId="44"/>
    <cellStyle name="60% - akcent 3 3" xfId="45"/>
    <cellStyle name="60% - akcent 4 2" xfId="46"/>
    <cellStyle name="60% - akcent 4 2 2" xfId="47"/>
    <cellStyle name="60% - akcent 4 3" xfId="48"/>
    <cellStyle name="60% - akcent 5 2" xfId="49"/>
    <cellStyle name="60% - akcent 5 2 2" xfId="50"/>
    <cellStyle name="60% - akcent 5 3" xfId="51"/>
    <cellStyle name="60% - akcent 6 2" xfId="52"/>
    <cellStyle name="60% - akcent 6 2 2" xfId="53"/>
    <cellStyle name="60% - akcent 6 3" xfId="54"/>
    <cellStyle name="Akcent 1 2" xfId="55"/>
    <cellStyle name="Akcent 1 2 2" xfId="56"/>
    <cellStyle name="Akcent 1 3" xfId="57"/>
    <cellStyle name="Akcent 2 2" xfId="58"/>
    <cellStyle name="Akcent 2 2 2" xfId="59"/>
    <cellStyle name="Akcent 2 3" xfId="60"/>
    <cellStyle name="Akcent 3 2" xfId="61"/>
    <cellStyle name="Akcent 3 2 2" xfId="62"/>
    <cellStyle name="Akcent 3 3" xfId="63"/>
    <cellStyle name="Akcent 4 2" xfId="64"/>
    <cellStyle name="Akcent 4 2 2" xfId="65"/>
    <cellStyle name="Akcent 4 3" xfId="66"/>
    <cellStyle name="Akcent 5 2" xfId="67"/>
    <cellStyle name="Akcent 5 2 2" xfId="68"/>
    <cellStyle name="Akcent 5 3" xfId="69"/>
    <cellStyle name="Akcent 6 2" xfId="70"/>
    <cellStyle name="Akcent 6 2 2" xfId="71"/>
    <cellStyle name="Akcent 6 3" xfId="72"/>
    <cellStyle name="Dane wejściowe 2" xfId="73"/>
    <cellStyle name="Dane wejściowe 2 2" xfId="74"/>
    <cellStyle name="Dane wejściowe 3" xfId="75"/>
    <cellStyle name="Dane wyjściowe 2" xfId="76"/>
    <cellStyle name="Dane wyjściowe 2 2" xfId="77"/>
    <cellStyle name="Dane wyjściowe 3" xfId="78"/>
    <cellStyle name="Dobre 2" xfId="79"/>
    <cellStyle name="Dobre 2 2" xfId="80"/>
    <cellStyle name="Dobre 3" xfId="81"/>
    <cellStyle name="Hiperłącze 2" xfId="82"/>
    <cellStyle name="Komórka połączona 2" xfId="83"/>
    <cellStyle name="Komórka zaznaczona 2" xfId="84"/>
    <cellStyle name="Komórka zaznaczona 2 2" xfId="85"/>
    <cellStyle name="Komórka zaznaczona 3" xfId="86"/>
    <cellStyle name="Nagłówek 1 2" xfId="87"/>
    <cellStyle name="Nagłówek 1 2 2" xfId="88"/>
    <cellStyle name="Nagłówek 1 3" xfId="89"/>
    <cellStyle name="Nagłówek 2 2" xfId="90"/>
    <cellStyle name="Nagłówek 2 2 2" xfId="91"/>
    <cellStyle name="Nagłówek 2 3" xfId="92"/>
    <cellStyle name="Nagłówek 3 2" xfId="93"/>
    <cellStyle name="Nagłówek 3 2 2" xfId="94"/>
    <cellStyle name="Nagłówek 3 3" xfId="95"/>
    <cellStyle name="Nagłówek 4 2" xfId="96"/>
    <cellStyle name="Neutralne 2" xfId="97"/>
    <cellStyle name="Neutralne 2 2" xfId="98"/>
    <cellStyle name="Neutralne 3" xfId="99"/>
    <cellStyle name="Normalny" xfId="0" builtinId="0"/>
    <cellStyle name="Normalny 2" xfId="100"/>
    <cellStyle name="Normalny 2 2" xfId="101"/>
    <cellStyle name="Normalny 3" xfId="102"/>
    <cellStyle name="Normalny 3 2" xfId="103"/>
    <cellStyle name="Normalny 4" xfId="104"/>
    <cellStyle name="Normalny 4 2" xfId="105"/>
    <cellStyle name="Normalny 5" xfId="106"/>
    <cellStyle name="Normalny_Arkusz1" xfId="107"/>
    <cellStyle name="Normalny_Arkusz1 2" xfId="108"/>
    <cellStyle name="Obliczenia 2" xfId="109"/>
    <cellStyle name="Obliczenia 2 2" xfId="110"/>
    <cellStyle name="Obliczenia 3" xfId="111"/>
    <cellStyle name="Suma 2" xfId="112"/>
    <cellStyle name="Tekst objaśnienia 2" xfId="113"/>
    <cellStyle name="Tekst ostrzeżenia 2" xfId="114"/>
    <cellStyle name="Tytuł 2" xfId="115"/>
    <cellStyle name="Uwaga 2" xfId="116"/>
    <cellStyle name="Uwaga 2 2" xfId="117"/>
    <cellStyle name="Uwaga 3" xfId="118"/>
    <cellStyle name="Złe 2" xfId="119"/>
    <cellStyle name="Złe 2 2" xfId="120"/>
    <cellStyle name="Złe 3" xfId="12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65"/>
  <sheetViews>
    <sheetView view="pageBreakPreview" zoomScaleNormal="90" zoomScaleSheetLayoutView="100" workbookViewId="0">
      <selection activeCell="B5" sqref="B5"/>
    </sheetView>
  </sheetViews>
  <sheetFormatPr defaultRowHeight="12.75" customHeight="1"/>
  <cols>
    <col min="1" max="1" width="5.5703125" customWidth="1"/>
    <col min="2" max="2" width="68.42578125" customWidth="1"/>
    <col min="3" max="3" width="6.28515625" customWidth="1"/>
    <col min="4" max="4" width="7.28515625" customWidth="1"/>
    <col min="5" max="5" width="10.7109375" customWidth="1"/>
    <col min="6" max="6" width="13.7109375" customWidth="1"/>
    <col min="7" max="7" width="12.28515625" customWidth="1"/>
    <col min="8" max="8" width="5.5703125" customWidth="1"/>
    <col min="9" max="9" width="11.85546875" customWidth="1"/>
    <col min="10" max="10" width="5.28515625" hidden="1" customWidth="1"/>
    <col min="11" max="11" width="11" hidden="1" customWidth="1"/>
    <col min="12" max="12" width="5.42578125" customWidth="1"/>
    <col min="13" max="13" width="11.85546875" customWidth="1"/>
    <col min="14" max="14" width="4.85546875" customWidth="1"/>
    <col min="15" max="15" width="11.7109375" customWidth="1"/>
    <col min="16" max="16" width="4.85546875" customWidth="1"/>
    <col min="17" max="17" width="11.42578125" customWidth="1"/>
    <col min="18" max="18" width="5.28515625" customWidth="1"/>
    <col min="19" max="19" width="11" customWidth="1"/>
    <col min="20" max="20" width="5.42578125" customWidth="1"/>
    <col min="21" max="21" width="11.5703125" customWidth="1"/>
    <col min="22" max="22" width="5.5703125" customWidth="1"/>
    <col min="23" max="23" width="11.140625" customWidth="1"/>
    <col min="24" max="24" width="5.85546875" customWidth="1"/>
    <col min="25" max="25" width="10.85546875" customWidth="1"/>
    <col min="26" max="26" width="6" customWidth="1"/>
    <col min="27" max="27" width="11.42578125" customWidth="1"/>
  </cols>
  <sheetData>
    <row r="1" spans="1:27" ht="18.75" customHeight="1">
      <c r="A1" s="1"/>
      <c r="B1" s="2" t="s">
        <v>0</v>
      </c>
      <c r="C1" s="3"/>
      <c r="D1" s="4"/>
      <c r="E1" s="5"/>
      <c r="F1" s="4"/>
      <c r="G1" s="6"/>
      <c r="M1">
        <v>1</v>
      </c>
      <c r="S1">
        <v>2</v>
      </c>
      <c r="U1">
        <v>3</v>
      </c>
      <c r="W1">
        <v>4</v>
      </c>
      <c r="Y1">
        <v>5</v>
      </c>
      <c r="AA1">
        <v>6</v>
      </c>
    </row>
    <row r="2" spans="1:27" ht="21" customHeight="1">
      <c r="A2" s="7"/>
      <c r="B2" s="172" t="s">
        <v>198</v>
      </c>
      <c r="C2" s="172"/>
      <c r="D2" s="172"/>
      <c r="E2" s="5"/>
      <c r="F2" s="4"/>
      <c r="G2" s="6"/>
      <c r="H2" s="8" t="s">
        <v>1</v>
      </c>
      <c r="I2" s="9" t="s">
        <v>2</v>
      </c>
      <c r="J2" s="8" t="s">
        <v>1</v>
      </c>
      <c r="K2" s="9" t="s">
        <v>2</v>
      </c>
      <c r="L2" s="8" t="s">
        <v>1</v>
      </c>
      <c r="M2" s="9" t="s">
        <v>2</v>
      </c>
      <c r="N2" s="8" t="s">
        <v>1</v>
      </c>
      <c r="O2" s="9" t="s">
        <v>2</v>
      </c>
      <c r="P2" s="8" t="s">
        <v>1</v>
      </c>
      <c r="Q2" s="9" t="s">
        <v>2</v>
      </c>
      <c r="R2" s="8" t="s">
        <v>1</v>
      </c>
      <c r="S2" s="9" t="s">
        <v>2</v>
      </c>
      <c r="T2" s="8" t="s">
        <v>1</v>
      </c>
      <c r="U2" s="9" t="s">
        <v>2</v>
      </c>
      <c r="V2" s="8" t="s">
        <v>1</v>
      </c>
      <c r="W2" s="9" t="s">
        <v>2</v>
      </c>
      <c r="X2" s="8" t="s">
        <v>1</v>
      </c>
      <c r="Y2" s="9" t="s">
        <v>2</v>
      </c>
      <c r="Z2" s="8" t="s">
        <v>1</v>
      </c>
      <c r="AA2" s="9" t="s">
        <v>2</v>
      </c>
    </row>
    <row r="3" spans="1:27" ht="72.75" customHeight="1">
      <c r="A3" s="10" t="s">
        <v>3</v>
      </c>
      <c r="B3" s="11" t="s">
        <v>4</v>
      </c>
      <c r="C3" s="12" t="s">
        <v>5</v>
      </c>
      <c r="D3" s="13" t="s">
        <v>6</v>
      </c>
      <c r="E3" s="14" t="s">
        <v>7</v>
      </c>
      <c r="F3" s="15" t="s">
        <v>8</v>
      </c>
      <c r="G3" s="16" t="s">
        <v>9</v>
      </c>
      <c r="H3" s="169" t="s">
        <v>10</v>
      </c>
      <c r="I3" s="169"/>
      <c r="J3" s="169" t="s">
        <v>11</v>
      </c>
      <c r="K3" s="169"/>
      <c r="L3" s="169" t="s">
        <v>12</v>
      </c>
      <c r="M3" s="169"/>
      <c r="N3" s="169" t="s">
        <v>11</v>
      </c>
      <c r="O3" s="169"/>
      <c r="P3" s="169" t="s">
        <v>195</v>
      </c>
      <c r="Q3" s="169"/>
      <c r="R3" s="169" t="s">
        <v>13</v>
      </c>
      <c r="S3" s="169"/>
      <c r="T3" s="170" t="s">
        <v>14</v>
      </c>
      <c r="U3" s="171"/>
      <c r="V3" s="169" t="s">
        <v>15</v>
      </c>
      <c r="W3" s="169"/>
      <c r="X3" s="169" t="s">
        <v>16</v>
      </c>
      <c r="Y3" s="169"/>
      <c r="Z3" s="170" t="s">
        <v>195</v>
      </c>
      <c r="AA3" s="171"/>
    </row>
    <row r="4" spans="1:27" ht="12.75" customHeight="1">
      <c r="A4" s="17">
        <v>1</v>
      </c>
      <c r="B4" s="18" t="s">
        <v>17</v>
      </c>
      <c r="C4" s="19" t="s">
        <v>18</v>
      </c>
      <c r="D4" s="20">
        <f t="shared" ref="D4:D35" si="0">L4+N4+P4+R4+T4+V4+X4+Z4+H4</f>
        <v>0</v>
      </c>
      <c r="E4" s="21">
        <v>35</v>
      </c>
      <c r="F4" s="22">
        <f t="shared" ref="F4:F35" si="1">D4*E4</f>
        <v>0</v>
      </c>
      <c r="G4" s="23"/>
      <c r="H4" s="24"/>
      <c r="I4" s="25">
        <f t="shared" ref="I4:I35" si="2">H4*$E4</f>
        <v>0</v>
      </c>
      <c r="J4" s="26"/>
      <c r="K4" s="25">
        <f t="shared" ref="K4:K35" si="3">J4*$E4</f>
        <v>0</v>
      </c>
      <c r="L4" s="26"/>
      <c r="M4" s="25">
        <f t="shared" ref="M4:M35" si="4">L4*$E4</f>
        <v>0</v>
      </c>
      <c r="N4" s="26"/>
      <c r="O4" s="25">
        <f t="shared" ref="O4:O35" si="5">N4*$E4</f>
        <v>0</v>
      </c>
      <c r="P4" s="24"/>
      <c r="Q4" s="25">
        <f t="shared" ref="Q4:Q35" si="6">P4*$E4</f>
        <v>0</v>
      </c>
      <c r="R4" s="26"/>
      <c r="S4" s="25">
        <f t="shared" ref="S4:S35" si="7">R4*$E4</f>
        <v>0</v>
      </c>
      <c r="T4" s="27"/>
      <c r="U4" s="25">
        <f t="shared" ref="U4:U35" si="8">T4*$E4</f>
        <v>0</v>
      </c>
      <c r="V4" s="27"/>
      <c r="W4" s="25">
        <f t="shared" ref="W4:W35" si="9">V4*$E4</f>
        <v>0</v>
      </c>
      <c r="X4" s="26"/>
      <c r="Y4" s="25">
        <f t="shared" ref="Y4:Y35" si="10">X4*$E4</f>
        <v>0</v>
      </c>
      <c r="Z4" s="24"/>
      <c r="AA4" s="25">
        <f t="shared" ref="AA4:AA35" si="11">Z4*$E4</f>
        <v>0</v>
      </c>
    </row>
    <row r="5" spans="1:27" ht="12.75" customHeight="1">
      <c r="A5" s="17">
        <f t="shared" ref="A5:A36" si="12">A4+1</f>
        <v>2</v>
      </c>
      <c r="B5" s="28" t="s">
        <v>19</v>
      </c>
      <c r="C5" s="19" t="s">
        <v>20</v>
      </c>
      <c r="D5" s="20">
        <f t="shared" si="0"/>
        <v>0</v>
      </c>
      <c r="E5" s="29">
        <v>11.17</v>
      </c>
      <c r="F5" s="30">
        <f t="shared" si="1"/>
        <v>0</v>
      </c>
      <c r="G5" s="23"/>
      <c r="H5" s="24"/>
      <c r="I5" s="25">
        <f t="shared" si="2"/>
        <v>0</v>
      </c>
      <c r="J5" s="26"/>
      <c r="K5" s="25">
        <f t="shared" si="3"/>
        <v>0</v>
      </c>
      <c r="L5" s="26"/>
      <c r="M5" s="25">
        <f t="shared" si="4"/>
        <v>0</v>
      </c>
      <c r="N5" s="26"/>
      <c r="O5" s="25">
        <f t="shared" si="5"/>
        <v>0</v>
      </c>
      <c r="P5" s="24"/>
      <c r="Q5" s="25">
        <f t="shared" si="6"/>
        <v>0</v>
      </c>
      <c r="R5" s="26"/>
      <c r="S5" s="25">
        <f t="shared" si="7"/>
        <v>0</v>
      </c>
      <c r="T5" s="27"/>
      <c r="U5" s="25">
        <f t="shared" si="8"/>
        <v>0</v>
      </c>
      <c r="V5" s="27"/>
      <c r="W5" s="25">
        <f t="shared" si="9"/>
        <v>0</v>
      </c>
      <c r="X5" s="26"/>
      <c r="Y5" s="25">
        <f t="shared" si="10"/>
        <v>0</v>
      </c>
      <c r="Z5" s="24"/>
      <c r="AA5" s="25">
        <f t="shared" si="11"/>
        <v>0</v>
      </c>
    </row>
    <row r="6" spans="1:27" ht="12.75" customHeight="1">
      <c r="A6" s="17">
        <f t="shared" si="12"/>
        <v>3</v>
      </c>
      <c r="B6" s="18" t="s">
        <v>21</v>
      </c>
      <c r="C6" s="19" t="s">
        <v>20</v>
      </c>
      <c r="D6" s="20">
        <f t="shared" si="0"/>
        <v>0</v>
      </c>
      <c r="E6" s="31">
        <v>7.24</v>
      </c>
      <c r="F6" s="30">
        <f t="shared" si="1"/>
        <v>0</v>
      </c>
      <c r="G6" s="23"/>
      <c r="H6" s="24"/>
      <c r="I6" s="25">
        <f t="shared" si="2"/>
        <v>0</v>
      </c>
      <c r="J6" s="26"/>
      <c r="K6" s="25">
        <f t="shared" si="3"/>
        <v>0</v>
      </c>
      <c r="L6" s="26"/>
      <c r="M6" s="25">
        <f t="shared" si="4"/>
        <v>0</v>
      </c>
      <c r="N6" s="26"/>
      <c r="O6" s="25">
        <f t="shared" si="5"/>
        <v>0</v>
      </c>
      <c r="P6" s="24"/>
      <c r="Q6" s="25">
        <f t="shared" si="6"/>
        <v>0</v>
      </c>
      <c r="R6" s="26"/>
      <c r="S6" s="25">
        <f t="shared" si="7"/>
        <v>0</v>
      </c>
      <c r="T6" s="27"/>
      <c r="U6" s="25">
        <f t="shared" si="8"/>
        <v>0</v>
      </c>
      <c r="V6" s="27"/>
      <c r="W6" s="25">
        <f t="shared" si="9"/>
        <v>0</v>
      </c>
      <c r="X6" s="26"/>
      <c r="Y6" s="25">
        <f t="shared" si="10"/>
        <v>0</v>
      </c>
      <c r="Z6" s="24"/>
      <c r="AA6" s="25">
        <f t="shared" si="11"/>
        <v>0</v>
      </c>
    </row>
    <row r="7" spans="1:27" ht="12.75" customHeight="1">
      <c r="A7" s="17">
        <f t="shared" si="12"/>
        <v>4</v>
      </c>
      <c r="B7" s="28" t="s">
        <v>22</v>
      </c>
      <c r="C7" s="19" t="s">
        <v>18</v>
      </c>
      <c r="D7" s="20">
        <f t="shared" si="0"/>
        <v>0</v>
      </c>
      <c r="E7" s="32">
        <v>8.8330000000000002</v>
      </c>
      <c r="F7" s="30">
        <f t="shared" si="1"/>
        <v>0</v>
      </c>
      <c r="G7" s="23"/>
      <c r="H7" s="24"/>
      <c r="I7" s="25">
        <f t="shared" si="2"/>
        <v>0</v>
      </c>
      <c r="J7" s="26"/>
      <c r="K7" s="25">
        <f t="shared" si="3"/>
        <v>0</v>
      </c>
      <c r="L7" s="26"/>
      <c r="M7" s="25">
        <f t="shared" si="4"/>
        <v>0</v>
      </c>
      <c r="N7" s="26"/>
      <c r="O7" s="25">
        <f t="shared" si="5"/>
        <v>0</v>
      </c>
      <c r="P7" s="24"/>
      <c r="Q7" s="25">
        <f t="shared" si="6"/>
        <v>0</v>
      </c>
      <c r="R7" s="26"/>
      <c r="S7" s="25">
        <f t="shared" si="7"/>
        <v>0</v>
      </c>
      <c r="T7" s="27"/>
      <c r="U7" s="25">
        <f t="shared" si="8"/>
        <v>0</v>
      </c>
      <c r="V7" s="27"/>
      <c r="W7" s="25">
        <f t="shared" si="9"/>
        <v>0</v>
      </c>
      <c r="X7" s="26"/>
      <c r="Y7" s="25">
        <f t="shared" si="10"/>
        <v>0</v>
      </c>
      <c r="Z7" s="24"/>
      <c r="AA7" s="25">
        <f t="shared" si="11"/>
        <v>0</v>
      </c>
    </row>
    <row r="8" spans="1:27" ht="12.75" customHeight="1">
      <c r="A8" s="17">
        <f t="shared" si="12"/>
        <v>5</v>
      </c>
      <c r="B8" s="28" t="s">
        <v>23</v>
      </c>
      <c r="C8" s="19" t="s">
        <v>18</v>
      </c>
      <c r="D8" s="20">
        <f t="shared" si="0"/>
        <v>0</v>
      </c>
      <c r="E8" s="32">
        <v>8.8330000000000002</v>
      </c>
      <c r="F8" s="30">
        <f t="shared" si="1"/>
        <v>0</v>
      </c>
      <c r="G8" s="23"/>
      <c r="H8" s="24"/>
      <c r="I8" s="25">
        <f t="shared" si="2"/>
        <v>0</v>
      </c>
      <c r="J8" s="26"/>
      <c r="K8" s="25">
        <f t="shared" si="3"/>
        <v>0</v>
      </c>
      <c r="L8" s="26"/>
      <c r="M8" s="25">
        <f t="shared" si="4"/>
        <v>0</v>
      </c>
      <c r="N8" s="26"/>
      <c r="O8" s="25">
        <f t="shared" si="5"/>
        <v>0</v>
      </c>
      <c r="P8" s="24"/>
      <c r="Q8" s="25">
        <f t="shared" si="6"/>
        <v>0</v>
      </c>
      <c r="R8" s="26"/>
      <c r="S8" s="25">
        <f t="shared" si="7"/>
        <v>0</v>
      </c>
      <c r="T8" s="27"/>
      <c r="U8" s="25">
        <f t="shared" si="8"/>
        <v>0</v>
      </c>
      <c r="V8" s="27"/>
      <c r="W8" s="25">
        <f t="shared" si="9"/>
        <v>0</v>
      </c>
      <c r="X8" s="26"/>
      <c r="Y8" s="25">
        <f t="shared" si="10"/>
        <v>0</v>
      </c>
      <c r="Z8" s="24"/>
      <c r="AA8" s="25">
        <f t="shared" si="11"/>
        <v>0</v>
      </c>
    </row>
    <row r="9" spans="1:27" ht="12.75" customHeight="1">
      <c r="A9" s="17">
        <f t="shared" si="12"/>
        <v>6</v>
      </c>
      <c r="B9" s="28" t="s">
        <v>24</v>
      </c>
      <c r="C9" s="19" t="s">
        <v>20</v>
      </c>
      <c r="D9" s="20">
        <f t="shared" si="0"/>
        <v>0</v>
      </c>
      <c r="E9" s="33">
        <v>20</v>
      </c>
      <c r="F9" s="30">
        <f t="shared" si="1"/>
        <v>0</v>
      </c>
      <c r="G9" s="23"/>
      <c r="H9" s="24"/>
      <c r="I9" s="25">
        <f t="shared" si="2"/>
        <v>0</v>
      </c>
      <c r="J9" s="26"/>
      <c r="K9" s="25">
        <f t="shared" si="3"/>
        <v>0</v>
      </c>
      <c r="L9" s="26"/>
      <c r="M9" s="25">
        <f t="shared" si="4"/>
        <v>0</v>
      </c>
      <c r="N9" s="26"/>
      <c r="O9" s="25">
        <f t="shared" si="5"/>
        <v>0</v>
      </c>
      <c r="P9" s="24"/>
      <c r="Q9" s="25">
        <f t="shared" si="6"/>
        <v>0</v>
      </c>
      <c r="R9" s="26"/>
      <c r="S9" s="25">
        <f t="shared" si="7"/>
        <v>0</v>
      </c>
      <c r="T9" s="27"/>
      <c r="U9" s="25">
        <f t="shared" si="8"/>
        <v>0</v>
      </c>
      <c r="V9" s="27"/>
      <c r="W9" s="25">
        <f t="shared" si="9"/>
        <v>0</v>
      </c>
      <c r="X9" s="26"/>
      <c r="Y9" s="25">
        <f t="shared" si="10"/>
        <v>0</v>
      </c>
      <c r="Z9" s="24"/>
      <c r="AA9" s="25">
        <f t="shared" si="11"/>
        <v>0</v>
      </c>
    </row>
    <row r="10" spans="1:27" ht="12.75" customHeight="1">
      <c r="A10" s="17">
        <f t="shared" si="12"/>
        <v>7</v>
      </c>
      <c r="B10" s="28" t="s">
        <v>25</v>
      </c>
      <c r="C10" s="19" t="s">
        <v>18</v>
      </c>
      <c r="D10" s="20">
        <f t="shared" si="0"/>
        <v>10</v>
      </c>
      <c r="E10" s="32">
        <v>32.208000000000006</v>
      </c>
      <c r="F10" s="30">
        <f t="shared" si="1"/>
        <v>322.08000000000004</v>
      </c>
      <c r="G10" s="23"/>
      <c r="H10" s="24">
        <v>5</v>
      </c>
      <c r="I10" s="25">
        <f t="shared" si="2"/>
        <v>161.04000000000002</v>
      </c>
      <c r="J10" s="26"/>
      <c r="K10" s="25">
        <f t="shared" si="3"/>
        <v>0</v>
      </c>
      <c r="L10" s="26">
        <v>5</v>
      </c>
      <c r="M10" s="25">
        <f t="shared" si="4"/>
        <v>161.04000000000002</v>
      </c>
      <c r="N10" s="26"/>
      <c r="O10" s="25">
        <f t="shared" si="5"/>
        <v>0</v>
      </c>
      <c r="P10" s="24"/>
      <c r="Q10" s="25">
        <f t="shared" si="6"/>
        <v>0</v>
      </c>
      <c r="R10" s="26"/>
      <c r="S10" s="25">
        <f t="shared" si="7"/>
        <v>0</v>
      </c>
      <c r="T10" s="27"/>
      <c r="U10" s="25">
        <f t="shared" si="8"/>
        <v>0</v>
      </c>
      <c r="V10" s="27"/>
      <c r="W10" s="25">
        <f t="shared" si="9"/>
        <v>0</v>
      </c>
      <c r="X10" s="26"/>
      <c r="Y10" s="25">
        <f t="shared" si="10"/>
        <v>0</v>
      </c>
      <c r="Z10" s="24"/>
      <c r="AA10" s="25">
        <f t="shared" si="11"/>
        <v>0</v>
      </c>
    </row>
    <row r="11" spans="1:27" ht="12.75" customHeight="1">
      <c r="A11" s="17">
        <f t="shared" si="12"/>
        <v>8</v>
      </c>
      <c r="B11" s="28" t="s">
        <v>26</v>
      </c>
      <c r="C11" s="19" t="s">
        <v>18</v>
      </c>
      <c r="D11" s="20">
        <f t="shared" si="0"/>
        <v>10</v>
      </c>
      <c r="E11" s="32">
        <v>30.173000000000002</v>
      </c>
      <c r="F11" s="30">
        <f t="shared" si="1"/>
        <v>301.73</v>
      </c>
      <c r="G11" s="23"/>
      <c r="H11" s="24">
        <v>5</v>
      </c>
      <c r="I11" s="25">
        <f t="shared" si="2"/>
        <v>150.86500000000001</v>
      </c>
      <c r="J11" s="26"/>
      <c r="K11" s="25">
        <f t="shared" si="3"/>
        <v>0</v>
      </c>
      <c r="L11" s="26">
        <v>5</v>
      </c>
      <c r="M11" s="25">
        <f t="shared" si="4"/>
        <v>150.86500000000001</v>
      </c>
      <c r="N11" s="26"/>
      <c r="O11" s="25">
        <f t="shared" si="5"/>
        <v>0</v>
      </c>
      <c r="P11" s="24"/>
      <c r="Q11" s="25">
        <f t="shared" si="6"/>
        <v>0</v>
      </c>
      <c r="R11" s="26"/>
      <c r="S11" s="25">
        <f t="shared" si="7"/>
        <v>0</v>
      </c>
      <c r="T11" s="27"/>
      <c r="U11" s="25">
        <f t="shared" si="8"/>
        <v>0</v>
      </c>
      <c r="V11" s="27"/>
      <c r="W11" s="25">
        <f t="shared" si="9"/>
        <v>0</v>
      </c>
      <c r="X11" s="26"/>
      <c r="Y11" s="25">
        <f t="shared" si="10"/>
        <v>0</v>
      </c>
      <c r="Z11" s="24"/>
      <c r="AA11" s="25">
        <f t="shared" si="11"/>
        <v>0</v>
      </c>
    </row>
    <row r="12" spans="1:27" ht="12.75" customHeight="1">
      <c r="A12" s="17">
        <f t="shared" si="12"/>
        <v>9</v>
      </c>
      <c r="B12" s="28" t="s">
        <v>27</v>
      </c>
      <c r="C12" s="19" t="s">
        <v>18</v>
      </c>
      <c r="D12" s="20">
        <f t="shared" si="0"/>
        <v>8</v>
      </c>
      <c r="E12" s="32">
        <v>32.208000000000006</v>
      </c>
      <c r="F12" s="30">
        <f t="shared" si="1"/>
        <v>257.66400000000004</v>
      </c>
      <c r="G12" s="23"/>
      <c r="H12" s="24">
        <v>3</v>
      </c>
      <c r="I12" s="25">
        <f t="shared" si="2"/>
        <v>96.624000000000024</v>
      </c>
      <c r="J12" s="26"/>
      <c r="K12" s="25">
        <f t="shared" si="3"/>
        <v>0</v>
      </c>
      <c r="L12" s="26">
        <v>5</v>
      </c>
      <c r="M12" s="25">
        <f t="shared" si="4"/>
        <v>161.04000000000002</v>
      </c>
      <c r="N12" s="26"/>
      <c r="O12" s="25">
        <f t="shared" si="5"/>
        <v>0</v>
      </c>
      <c r="P12" s="24"/>
      <c r="Q12" s="25">
        <f t="shared" si="6"/>
        <v>0</v>
      </c>
      <c r="R12" s="26"/>
      <c r="S12" s="25">
        <f t="shared" si="7"/>
        <v>0</v>
      </c>
      <c r="T12" s="27"/>
      <c r="U12" s="25">
        <f t="shared" si="8"/>
        <v>0</v>
      </c>
      <c r="V12" s="27"/>
      <c r="W12" s="25">
        <f t="shared" si="9"/>
        <v>0</v>
      </c>
      <c r="X12" s="26"/>
      <c r="Y12" s="25">
        <f t="shared" si="10"/>
        <v>0</v>
      </c>
      <c r="Z12" s="24"/>
      <c r="AA12" s="25">
        <f t="shared" si="11"/>
        <v>0</v>
      </c>
    </row>
    <row r="13" spans="1:27" ht="12.75" customHeight="1">
      <c r="A13" s="17">
        <f t="shared" si="12"/>
        <v>10</v>
      </c>
      <c r="B13" s="28" t="s">
        <v>28</v>
      </c>
      <c r="C13" s="19" t="s">
        <v>18</v>
      </c>
      <c r="D13" s="20">
        <f t="shared" si="0"/>
        <v>8</v>
      </c>
      <c r="E13" s="32">
        <v>32.208000000000006</v>
      </c>
      <c r="F13" s="30">
        <f t="shared" si="1"/>
        <v>257.66400000000004</v>
      </c>
      <c r="G13" s="23"/>
      <c r="H13" s="24">
        <v>3</v>
      </c>
      <c r="I13" s="25">
        <f t="shared" si="2"/>
        <v>96.624000000000024</v>
      </c>
      <c r="J13" s="26"/>
      <c r="K13" s="25">
        <f t="shared" si="3"/>
        <v>0</v>
      </c>
      <c r="L13" s="26">
        <v>5</v>
      </c>
      <c r="M13" s="25">
        <f t="shared" si="4"/>
        <v>161.04000000000002</v>
      </c>
      <c r="N13" s="26"/>
      <c r="O13" s="25">
        <f t="shared" si="5"/>
        <v>0</v>
      </c>
      <c r="P13" s="24"/>
      <c r="Q13" s="25">
        <f t="shared" si="6"/>
        <v>0</v>
      </c>
      <c r="R13" s="26"/>
      <c r="S13" s="25">
        <f t="shared" si="7"/>
        <v>0</v>
      </c>
      <c r="T13" s="27"/>
      <c r="U13" s="25">
        <f t="shared" si="8"/>
        <v>0</v>
      </c>
      <c r="V13" s="27"/>
      <c r="W13" s="25">
        <f t="shared" si="9"/>
        <v>0</v>
      </c>
      <c r="X13" s="26"/>
      <c r="Y13" s="25">
        <f t="shared" si="10"/>
        <v>0</v>
      </c>
      <c r="Z13" s="24"/>
      <c r="AA13" s="25">
        <f t="shared" si="11"/>
        <v>0</v>
      </c>
    </row>
    <row r="14" spans="1:27" ht="12.75" customHeight="1">
      <c r="A14" s="17">
        <f t="shared" si="12"/>
        <v>11</v>
      </c>
      <c r="B14" s="34" t="s">
        <v>29</v>
      </c>
      <c r="C14" s="12" t="s">
        <v>30</v>
      </c>
      <c r="D14" s="20">
        <f t="shared" si="0"/>
        <v>5</v>
      </c>
      <c r="E14" s="32">
        <v>5.2250000000000005</v>
      </c>
      <c r="F14" s="30">
        <f t="shared" si="1"/>
        <v>26.125000000000004</v>
      </c>
      <c r="G14" s="23"/>
      <c r="H14" s="24"/>
      <c r="I14" s="25">
        <f t="shared" si="2"/>
        <v>0</v>
      </c>
      <c r="J14" s="26"/>
      <c r="K14" s="25">
        <f t="shared" si="3"/>
        <v>0</v>
      </c>
      <c r="L14" s="26">
        <v>5</v>
      </c>
      <c r="M14" s="25">
        <f t="shared" si="4"/>
        <v>26.125000000000004</v>
      </c>
      <c r="N14" s="26"/>
      <c r="O14" s="25">
        <f t="shared" si="5"/>
        <v>0</v>
      </c>
      <c r="P14" s="24"/>
      <c r="Q14" s="25">
        <f t="shared" si="6"/>
        <v>0</v>
      </c>
      <c r="R14" s="26"/>
      <c r="S14" s="25">
        <f t="shared" si="7"/>
        <v>0</v>
      </c>
      <c r="T14" s="27"/>
      <c r="U14" s="25">
        <f t="shared" si="8"/>
        <v>0</v>
      </c>
      <c r="V14" s="27"/>
      <c r="W14" s="25">
        <f t="shared" si="9"/>
        <v>0</v>
      </c>
      <c r="X14" s="26"/>
      <c r="Y14" s="25">
        <f t="shared" si="10"/>
        <v>0</v>
      </c>
      <c r="Z14" s="24"/>
      <c r="AA14" s="25">
        <f t="shared" si="11"/>
        <v>0</v>
      </c>
    </row>
    <row r="15" spans="1:27" ht="12.75" customHeight="1">
      <c r="A15" s="17">
        <f t="shared" si="12"/>
        <v>12</v>
      </c>
      <c r="B15" s="34" t="s">
        <v>31</v>
      </c>
      <c r="C15" s="12" t="s">
        <v>30</v>
      </c>
      <c r="D15" s="20">
        <f t="shared" si="0"/>
        <v>5</v>
      </c>
      <c r="E15" s="32">
        <v>1.639</v>
      </c>
      <c r="F15" s="30">
        <f t="shared" si="1"/>
        <v>8.1950000000000003</v>
      </c>
      <c r="G15" s="23"/>
      <c r="H15" s="24"/>
      <c r="I15" s="25">
        <f t="shared" si="2"/>
        <v>0</v>
      </c>
      <c r="J15" s="26"/>
      <c r="K15" s="25">
        <f t="shared" si="3"/>
        <v>0</v>
      </c>
      <c r="L15" s="26">
        <v>5</v>
      </c>
      <c r="M15" s="25">
        <f t="shared" si="4"/>
        <v>8.1950000000000003</v>
      </c>
      <c r="N15" s="26"/>
      <c r="O15" s="25">
        <f t="shared" si="5"/>
        <v>0</v>
      </c>
      <c r="P15" s="24"/>
      <c r="Q15" s="25">
        <f t="shared" si="6"/>
        <v>0</v>
      </c>
      <c r="R15" s="26"/>
      <c r="S15" s="25">
        <f t="shared" si="7"/>
        <v>0</v>
      </c>
      <c r="T15" s="27"/>
      <c r="U15" s="25">
        <f t="shared" si="8"/>
        <v>0</v>
      </c>
      <c r="V15" s="27"/>
      <c r="W15" s="25">
        <f t="shared" si="9"/>
        <v>0</v>
      </c>
      <c r="X15" s="26"/>
      <c r="Y15" s="25">
        <f t="shared" si="10"/>
        <v>0</v>
      </c>
      <c r="Z15" s="24"/>
      <c r="AA15" s="25">
        <f t="shared" si="11"/>
        <v>0</v>
      </c>
    </row>
    <row r="16" spans="1:27" ht="12.75" customHeight="1">
      <c r="A16" s="17">
        <f t="shared" si="12"/>
        <v>13</v>
      </c>
      <c r="B16" s="34" t="s">
        <v>32</v>
      </c>
      <c r="C16" s="12" t="s">
        <v>30</v>
      </c>
      <c r="D16" s="20">
        <f t="shared" si="0"/>
        <v>5</v>
      </c>
      <c r="E16" s="32">
        <v>1.0449999999999999</v>
      </c>
      <c r="F16" s="30">
        <f t="shared" si="1"/>
        <v>5.2249999999999996</v>
      </c>
      <c r="G16" s="23"/>
      <c r="H16" s="24"/>
      <c r="I16" s="25">
        <f t="shared" si="2"/>
        <v>0</v>
      </c>
      <c r="J16" s="26"/>
      <c r="K16" s="25">
        <f t="shared" si="3"/>
        <v>0</v>
      </c>
      <c r="L16" s="26">
        <v>5</v>
      </c>
      <c r="M16" s="25">
        <f t="shared" si="4"/>
        <v>5.2249999999999996</v>
      </c>
      <c r="N16" s="26"/>
      <c r="O16" s="25">
        <f t="shared" si="5"/>
        <v>0</v>
      </c>
      <c r="P16" s="24"/>
      <c r="Q16" s="25">
        <f t="shared" si="6"/>
        <v>0</v>
      </c>
      <c r="R16" s="26"/>
      <c r="S16" s="25">
        <f t="shared" si="7"/>
        <v>0</v>
      </c>
      <c r="T16" s="27"/>
      <c r="U16" s="25">
        <f t="shared" si="8"/>
        <v>0</v>
      </c>
      <c r="V16" s="27"/>
      <c r="W16" s="25">
        <f t="shared" si="9"/>
        <v>0</v>
      </c>
      <c r="X16" s="26"/>
      <c r="Y16" s="25">
        <f t="shared" si="10"/>
        <v>0</v>
      </c>
      <c r="Z16" s="24"/>
      <c r="AA16" s="25">
        <f t="shared" si="11"/>
        <v>0</v>
      </c>
    </row>
    <row r="17" spans="1:27" ht="12.75" customHeight="1">
      <c r="A17" s="17">
        <f t="shared" si="12"/>
        <v>14</v>
      </c>
      <c r="B17" s="34" t="s">
        <v>33</v>
      </c>
      <c r="C17" s="12" t="s">
        <v>30</v>
      </c>
      <c r="D17" s="20">
        <f t="shared" si="0"/>
        <v>5</v>
      </c>
      <c r="E17" s="32">
        <v>1.0449999999999999</v>
      </c>
      <c r="F17" s="30">
        <f t="shared" si="1"/>
        <v>5.2249999999999996</v>
      </c>
      <c r="G17" s="23"/>
      <c r="H17" s="24"/>
      <c r="I17" s="25">
        <f t="shared" si="2"/>
        <v>0</v>
      </c>
      <c r="J17" s="26"/>
      <c r="K17" s="25">
        <f t="shared" si="3"/>
        <v>0</v>
      </c>
      <c r="L17" s="26">
        <v>5</v>
      </c>
      <c r="M17" s="25">
        <f t="shared" si="4"/>
        <v>5.2249999999999996</v>
      </c>
      <c r="N17" s="26"/>
      <c r="O17" s="25">
        <f t="shared" si="5"/>
        <v>0</v>
      </c>
      <c r="P17" s="24"/>
      <c r="Q17" s="25">
        <f t="shared" si="6"/>
        <v>0</v>
      </c>
      <c r="R17" s="26"/>
      <c r="S17" s="25">
        <f t="shared" si="7"/>
        <v>0</v>
      </c>
      <c r="T17" s="27"/>
      <c r="U17" s="25">
        <f t="shared" si="8"/>
        <v>0</v>
      </c>
      <c r="V17" s="27"/>
      <c r="W17" s="25">
        <f t="shared" si="9"/>
        <v>0</v>
      </c>
      <c r="X17" s="26"/>
      <c r="Y17" s="25">
        <f t="shared" si="10"/>
        <v>0</v>
      </c>
      <c r="Z17" s="24"/>
      <c r="AA17" s="25">
        <f t="shared" si="11"/>
        <v>0</v>
      </c>
    </row>
    <row r="18" spans="1:27" ht="12.75" customHeight="1">
      <c r="A18" s="17">
        <f t="shared" si="12"/>
        <v>15</v>
      </c>
      <c r="B18" s="34" t="s">
        <v>34</v>
      </c>
      <c r="C18" s="19" t="s">
        <v>18</v>
      </c>
      <c r="D18" s="20">
        <f t="shared" si="0"/>
        <v>5</v>
      </c>
      <c r="E18" s="32">
        <v>9.2949999999999999</v>
      </c>
      <c r="F18" s="30">
        <f t="shared" si="1"/>
        <v>46.475000000000001</v>
      </c>
      <c r="G18" s="23"/>
      <c r="H18" s="24"/>
      <c r="I18" s="25">
        <f t="shared" si="2"/>
        <v>0</v>
      </c>
      <c r="J18" s="26"/>
      <c r="K18" s="25">
        <f t="shared" si="3"/>
        <v>0</v>
      </c>
      <c r="L18" s="26">
        <v>5</v>
      </c>
      <c r="M18" s="25">
        <f t="shared" si="4"/>
        <v>46.475000000000001</v>
      </c>
      <c r="N18" s="26"/>
      <c r="O18" s="25">
        <f t="shared" si="5"/>
        <v>0</v>
      </c>
      <c r="P18" s="24"/>
      <c r="Q18" s="25">
        <f t="shared" si="6"/>
        <v>0</v>
      </c>
      <c r="R18" s="26"/>
      <c r="S18" s="25">
        <f t="shared" si="7"/>
        <v>0</v>
      </c>
      <c r="T18" s="27"/>
      <c r="U18" s="25">
        <f t="shared" si="8"/>
        <v>0</v>
      </c>
      <c r="V18" s="26"/>
      <c r="W18" s="25">
        <f t="shared" si="9"/>
        <v>0</v>
      </c>
      <c r="X18" s="26"/>
      <c r="Y18" s="25">
        <f t="shared" si="10"/>
        <v>0</v>
      </c>
      <c r="Z18" s="24"/>
      <c r="AA18" s="25">
        <f t="shared" si="11"/>
        <v>0</v>
      </c>
    </row>
    <row r="19" spans="1:27" ht="12.75" customHeight="1">
      <c r="A19" s="17">
        <f t="shared" si="12"/>
        <v>16</v>
      </c>
      <c r="B19" s="34" t="s">
        <v>35</v>
      </c>
      <c r="C19" s="12" t="s">
        <v>30</v>
      </c>
      <c r="D19" s="20">
        <f t="shared" si="0"/>
        <v>5</v>
      </c>
      <c r="E19" s="32">
        <v>9.68</v>
      </c>
      <c r="F19" s="30">
        <f t="shared" si="1"/>
        <v>48.4</v>
      </c>
      <c r="G19" s="23"/>
      <c r="H19" s="24"/>
      <c r="I19" s="25">
        <f t="shared" si="2"/>
        <v>0</v>
      </c>
      <c r="J19" s="26"/>
      <c r="K19" s="25">
        <f t="shared" si="3"/>
        <v>0</v>
      </c>
      <c r="L19" s="26">
        <v>5</v>
      </c>
      <c r="M19" s="25">
        <f t="shared" si="4"/>
        <v>48.4</v>
      </c>
      <c r="N19" s="26"/>
      <c r="O19" s="25">
        <f t="shared" si="5"/>
        <v>0</v>
      </c>
      <c r="P19" s="24"/>
      <c r="Q19" s="25">
        <f t="shared" si="6"/>
        <v>0</v>
      </c>
      <c r="R19" s="26"/>
      <c r="S19" s="25">
        <f t="shared" si="7"/>
        <v>0</v>
      </c>
      <c r="T19" s="27"/>
      <c r="U19" s="25">
        <f t="shared" si="8"/>
        <v>0</v>
      </c>
      <c r="V19" s="26"/>
      <c r="W19" s="25">
        <f t="shared" si="9"/>
        <v>0</v>
      </c>
      <c r="X19" s="26"/>
      <c r="Y19" s="25">
        <f t="shared" si="10"/>
        <v>0</v>
      </c>
      <c r="Z19" s="24"/>
      <c r="AA19" s="25">
        <f t="shared" si="11"/>
        <v>0</v>
      </c>
    </row>
    <row r="20" spans="1:27" ht="27.75" customHeight="1">
      <c r="A20" s="17">
        <f t="shared" si="12"/>
        <v>17</v>
      </c>
      <c r="B20" s="34" t="s">
        <v>36</v>
      </c>
      <c r="C20" s="19" t="s">
        <v>18</v>
      </c>
      <c r="D20" s="20">
        <f t="shared" si="0"/>
        <v>5</v>
      </c>
      <c r="E20" s="32">
        <v>26.301000000000002</v>
      </c>
      <c r="F20" s="30">
        <f t="shared" si="1"/>
        <v>131.505</v>
      </c>
      <c r="G20" s="35" t="s">
        <v>37</v>
      </c>
      <c r="H20" s="24"/>
      <c r="I20" s="25">
        <f t="shared" si="2"/>
        <v>0</v>
      </c>
      <c r="J20" s="26"/>
      <c r="K20" s="25">
        <f t="shared" si="3"/>
        <v>0</v>
      </c>
      <c r="L20" s="26">
        <v>5</v>
      </c>
      <c r="M20" s="25">
        <f t="shared" si="4"/>
        <v>131.505</v>
      </c>
      <c r="N20" s="26"/>
      <c r="O20" s="25">
        <f t="shared" si="5"/>
        <v>0</v>
      </c>
      <c r="P20" s="24"/>
      <c r="Q20" s="25">
        <f t="shared" si="6"/>
        <v>0</v>
      </c>
      <c r="R20" s="26"/>
      <c r="S20" s="25">
        <f t="shared" si="7"/>
        <v>0</v>
      </c>
      <c r="T20" s="27"/>
      <c r="U20" s="25">
        <f t="shared" si="8"/>
        <v>0</v>
      </c>
      <c r="V20" s="26"/>
      <c r="W20" s="25">
        <f t="shared" si="9"/>
        <v>0</v>
      </c>
      <c r="X20" s="26"/>
      <c r="Y20" s="25">
        <f t="shared" si="10"/>
        <v>0</v>
      </c>
      <c r="Z20" s="24"/>
      <c r="AA20" s="25">
        <f t="shared" si="11"/>
        <v>0</v>
      </c>
    </row>
    <row r="21" spans="1:27" ht="12.75" customHeight="1">
      <c r="A21" s="17">
        <f t="shared" si="12"/>
        <v>18</v>
      </c>
      <c r="B21" s="28" t="s">
        <v>38</v>
      </c>
      <c r="C21" s="19" t="s">
        <v>20</v>
      </c>
      <c r="D21" s="20">
        <f t="shared" si="0"/>
        <v>9</v>
      </c>
      <c r="E21" s="32">
        <v>2.4530000000000003</v>
      </c>
      <c r="F21" s="30">
        <f t="shared" si="1"/>
        <v>22.077000000000002</v>
      </c>
      <c r="G21" s="23"/>
      <c r="H21" s="24">
        <v>4</v>
      </c>
      <c r="I21" s="25">
        <f t="shared" si="2"/>
        <v>9.8120000000000012</v>
      </c>
      <c r="J21" s="26"/>
      <c r="K21" s="25">
        <f t="shared" si="3"/>
        <v>0</v>
      </c>
      <c r="L21" s="26">
        <v>5</v>
      </c>
      <c r="M21" s="25">
        <f t="shared" si="4"/>
        <v>12.265000000000001</v>
      </c>
      <c r="N21" s="26"/>
      <c r="O21" s="25">
        <f t="shared" si="5"/>
        <v>0</v>
      </c>
      <c r="P21" s="24"/>
      <c r="Q21" s="25">
        <f t="shared" si="6"/>
        <v>0</v>
      </c>
      <c r="R21" s="26"/>
      <c r="S21" s="25">
        <f t="shared" si="7"/>
        <v>0</v>
      </c>
      <c r="T21" s="27"/>
      <c r="U21" s="25">
        <f t="shared" si="8"/>
        <v>0</v>
      </c>
      <c r="V21" s="27"/>
      <c r="W21" s="25">
        <f t="shared" si="9"/>
        <v>0</v>
      </c>
      <c r="X21" s="26"/>
      <c r="Y21" s="25">
        <f t="shared" si="10"/>
        <v>0</v>
      </c>
      <c r="Z21" s="24"/>
      <c r="AA21" s="25">
        <f t="shared" si="11"/>
        <v>0</v>
      </c>
    </row>
    <row r="22" spans="1:27" ht="12.75" customHeight="1">
      <c r="A22" s="17">
        <f t="shared" si="12"/>
        <v>19</v>
      </c>
      <c r="B22" s="34" t="s">
        <v>39</v>
      </c>
      <c r="C22" s="12" t="s">
        <v>18</v>
      </c>
      <c r="D22" s="20">
        <f t="shared" si="0"/>
        <v>5</v>
      </c>
      <c r="E22" s="32">
        <v>3.1019999999999999</v>
      </c>
      <c r="F22" s="30">
        <f t="shared" si="1"/>
        <v>15.51</v>
      </c>
      <c r="G22" s="23"/>
      <c r="H22" s="24"/>
      <c r="I22" s="25">
        <f t="shared" si="2"/>
        <v>0</v>
      </c>
      <c r="J22" s="26"/>
      <c r="K22" s="25">
        <f t="shared" si="3"/>
        <v>0</v>
      </c>
      <c r="L22" s="26">
        <v>5</v>
      </c>
      <c r="M22" s="25">
        <f t="shared" si="4"/>
        <v>15.51</v>
      </c>
      <c r="N22" s="26"/>
      <c r="O22" s="25">
        <f t="shared" si="5"/>
        <v>0</v>
      </c>
      <c r="P22" s="24"/>
      <c r="Q22" s="25">
        <f t="shared" si="6"/>
        <v>0</v>
      </c>
      <c r="R22" s="26"/>
      <c r="S22" s="25">
        <f t="shared" si="7"/>
        <v>0</v>
      </c>
      <c r="T22" s="27"/>
      <c r="U22" s="25">
        <f t="shared" si="8"/>
        <v>0</v>
      </c>
      <c r="V22" s="27"/>
      <c r="W22" s="25">
        <f t="shared" si="9"/>
        <v>0</v>
      </c>
      <c r="X22" s="26"/>
      <c r="Y22" s="25">
        <f t="shared" si="10"/>
        <v>0</v>
      </c>
      <c r="Z22" s="24"/>
      <c r="AA22" s="25">
        <f t="shared" si="11"/>
        <v>0</v>
      </c>
    </row>
    <row r="23" spans="1:27" ht="12.75" customHeight="1">
      <c r="A23" s="17">
        <f t="shared" si="12"/>
        <v>20</v>
      </c>
      <c r="B23" s="34" t="s">
        <v>40</v>
      </c>
      <c r="C23" s="19" t="s">
        <v>30</v>
      </c>
      <c r="D23" s="20">
        <f t="shared" si="0"/>
        <v>5</v>
      </c>
      <c r="E23" s="32">
        <v>1.7809999999999999</v>
      </c>
      <c r="F23" s="30">
        <f t="shared" si="1"/>
        <v>8.9049999999999994</v>
      </c>
      <c r="G23" s="23"/>
      <c r="H23" s="24"/>
      <c r="I23" s="25">
        <f t="shared" si="2"/>
        <v>0</v>
      </c>
      <c r="J23" s="26"/>
      <c r="K23" s="25">
        <f t="shared" si="3"/>
        <v>0</v>
      </c>
      <c r="L23" s="26">
        <v>5</v>
      </c>
      <c r="M23" s="25">
        <f t="shared" si="4"/>
        <v>8.9049999999999994</v>
      </c>
      <c r="N23" s="26"/>
      <c r="O23" s="25">
        <f t="shared" si="5"/>
        <v>0</v>
      </c>
      <c r="P23" s="24"/>
      <c r="Q23" s="25">
        <f t="shared" si="6"/>
        <v>0</v>
      </c>
      <c r="R23" s="26"/>
      <c r="S23" s="25">
        <f t="shared" si="7"/>
        <v>0</v>
      </c>
      <c r="T23" s="27"/>
      <c r="U23" s="25">
        <f t="shared" si="8"/>
        <v>0</v>
      </c>
      <c r="V23" s="36"/>
      <c r="W23" s="25">
        <f t="shared" si="9"/>
        <v>0</v>
      </c>
      <c r="X23" s="36"/>
      <c r="Y23" s="25">
        <f t="shared" si="10"/>
        <v>0</v>
      </c>
      <c r="Z23" s="24"/>
      <c r="AA23" s="25">
        <f t="shared" si="11"/>
        <v>0</v>
      </c>
    </row>
    <row r="24" spans="1:27" ht="12.75" customHeight="1">
      <c r="A24" s="17">
        <f t="shared" si="12"/>
        <v>21</v>
      </c>
      <c r="B24" s="34" t="s">
        <v>41</v>
      </c>
      <c r="C24" s="12" t="s">
        <v>30</v>
      </c>
      <c r="D24" s="20">
        <f t="shared" si="0"/>
        <v>9</v>
      </c>
      <c r="E24" s="32">
        <v>1.7809999999999999</v>
      </c>
      <c r="F24" s="30">
        <f t="shared" si="1"/>
        <v>16.029</v>
      </c>
      <c r="G24" s="23"/>
      <c r="H24" s="24">
        <v>4</v>
      </c>
      <c r="I24" s="25">
        <f t="shared" si="2"/>
        <v>7.1239999999999997</v>
      </c>
      <c r="J24" s="26"/>
      <c r="K24" s="25">
        <f t="shared" si="3"/>
        <v>0</v>
      </c>
      <c r="L24" s="26">
        <v>5</v>
      </c>
      <c r="M24" s="25">
        <f t="shared" si="4"/>
        <v>8.9049999999999994</v>
      </c>
      <c r="N24" s="26"/>
      <c r="O24" s="25">
        <f t="shared" si="5"/>
        <v>0</v>
      </c>
      <c r="P24" s="24"/>
      <c r="Q24" s="25">
        <f t="shared" si="6"/>
        <v>0</v>
      </c>
      <c r="R24" s="26"/>
      <c r="S24" s="25">
        <f t="shared" si="7"/>
        <v>0</v>
      </c>
      <c r="T24" s="27"/>
      <c r="U24" s="25">
        <f t="shared" si="8"/>
        <v>0</v>
      </c>
      <c r="V24" s="27"/>
      <c r="W24" s="25">
        <f t="shared" si="9"/>
        <v>0</v>
      </c>
      <c r="X24" s="26"/>
      <c r="Y24" s="25">
        <f t="shared" si="10"/>
        <v>0</v>
      </c>
      <c r="Z24" s="24"/>
      <c r="AA24" s="25">
        <f t="shared" si="11"/>
        <v>0</v>
      </c>
    </row>
    <row r="25" spans="1:27" ht="12.75" customHeight="1">
      <c r="A25" s="17">
        <f t="shared" si="12"/>
        <v>22</v>
      </c>
      <c r="B25" s="34" t="s">
        <v>42</v>
      </c>
      <c r="C25" s="19" t="s">
        <v>30</v>
      </c>
      <c r="D25" s="20">
        <f t="shared" si="0"/>
        <v>5</v>
      </c>
      <c r="E25" s="32">
        <v>1.7809999999999999</v>
      </c>
      <c r="F25" s="30">
        <f t="shared" si="1"/>
        <v>8.9049999999999994</v>
      </c>
      <c r="G25" s="23"/>
      <c r="H25" s="24"/>
      <c r="I25" s="25">
        <f t="shared" si="2"/>
        <v>0</v>
      </c>
      <c r="J25" s="26"/>
      <c r="K25" s="25">
        <f t="shared" si="3"/>
        <v>0</v>
      </c>
      <c r="L25" s="26">
        <v>5</v>
      </c>
      <c r="M25" s="25">
        <f t="shared" si="4"/>
        <v>8.9049999999999994</v>
      </c>
      <c r="N25" s="26"/>
      <c r="O25" s="25">
        <f t="shared" si="5"/>
        <v>0</v>
      </c>
      <c r="P25" s="24"/>
      <c r="Q25" s="25">
        <f t="shared" si="6"/>
        <v>0</v>
      </c>
      <c r="R25" s="26"/>
      <c r="S25" s="25">
        <f t="shared" si="7"/>
        <v>0</v>
      </c>
      <c r="T25" s="27"/>
      <c r="U25" s="25">
        <f t="shared" si="8"/>
        <v>0</v>
      </c>
      <c r="V25" s="36"/>
      <c r="W25" s="25">
        <f t="shared" si="9"/>
        <v>0</v>
      </c>
      <c r="X25" s="36"/>
      <c r="Y25" s="25">
        <f t="shared" si="10"/>
        <v>0</v>
      </c>
      <c r="Z25" s="24"/>
      <c r="AA25" s="25">
        <f t="shared" si="11"/>
        <v>0</v>
      </c>
    </row>
    <row r="26" spans="1:27" ht="12.75" customHeight="1">
      <c r="A26" s="17">
        <f t="shared" si="12"/>
        <v>23</v>
      </c>
      <c r="B26" s="34" t="s">
        <v>43</v>
      </c>
      <c r="C26" s="12" t="s">
        <v>30</v>
      </c>
      <c r="D26" s="20">
        <f t="shared" si="0"/>
        <v>5</v>
      </c>
      <c r="E26" s="32">
        <v>1.298</v>
      </c>
      <c r="F26" s="30">
        <f t="shared" si="1"/>
        <v>6.49</v>
      </c>
      <c r="G26" s="23"/>
      <c r="H26" s="24"/>
      <c r="I26" s="25">
        <f t="shared" si="2"/>
        <v>0</v>
      </c>
      <c r="J26" s="26"/>
      <c r="K26" s="25">
        <f t="shared" si="3"/>
        <v>0</v>
      </c>
      <c r="L26" s="26">
        <v>5</v>
      </c>
      <c r="M26" s="25">
        <f t="shared" si="4"/>
        <v>6.49</v>
      </c>
      <c r="N26" s="26"/>
      <c r="O26" s="25">
        <f t="shared" si="5"/>
        <v>0</v>
      </c>
      <c r="P26" s="24"/>
      <c r="Q26" s="25">
        <f t="shared" si="6"/>
        <v>0</v>
      </c>
      <c r="R26" s="26"/>
      <c r="S26" s="25">
        <f t="shared" si="7"/>
        <v>0</v>
      </c>
      <c r="T26" s="27"/>
      <c r="U26" s="25">
        <f t="shared" si="8"/>
        <v>0</v>
      </c>
      <c r="V26" s="26"/>
      <c r="W26" s="25">
        <f t="shared" si="9"/>
        <v>0</v>
      </c>
      <c r="X26" s="26"/>
      <c r="Y26" s="25">
        <f t="shared" si="10"/>
        <v>0</v>
      </c>
      <c r="Z26" s="24"/>
      <c r="AA26" s="25">
        <f t="shared" si="11"/>
        <v>0</v>
      </c>
    </row>
    <row r="27" spans="1:27" ht="12.75" customHeight="1">
      <c r="A27" s="17">
        <f t="shared" si="12"/>
        <v>24</v>
      </c>
      <c r="B27" s="34" t="s">
        <v>44</v>
      </c>
      <c r="C27" s="12" t="s">
        <v>30</v>
      </c>
      <c r="D27" s="20">
        <f t="shared" si="0"/>
        <v>5</v>
      </c>
      <c r="E27" s="32">
        <v>1.298</v>
      </c>
      <c r="F27" s="30">
        <f t="shared" si="1"/>
        <v>6.49</v>
      </c>
      <c r="G27" s="23"/>
      <c r="H27" s="24"/>
      <c r="I27" s="25">
        <f t="shared" si="2"/>
        <v>0</v>
      </c>
      <c r="J27" s="26"/>
      <c r="K27" s="25">
        <f t="shared" si="3"/>
        <v>0</v>
      </c>
      <c r="L27" s="26">
        <v>5</v>
      </c>
      <c r="M27" s="25">
        <f t="shared" si="4"/>
        <v>6.49</v>
      </c>
      <c r="N27" s="26"/>
      <c r="O27" s="25">
        <f t="shared" si="5"/>
        <v>0</v>
      </c>
      <c r="P27" s="24"/>
      <c r="Q27" s="25">
        <f t="shared" si="6"/>
        <v>0</v>
      </c>
      <c r="R27" s="26"/>
      <c r="S27" s="25">
        <f t="shared" si="7"/>
        <v>0</v>
      </c>
      <c r="T27" s="27"/>
      <c r="U27" s="25">
        <f t="shared" si="8"/>
        <v>0</v>
      </c>
      <c r="V27" s="26"/>
      <c r="W27" s="25">
        <f t="shared" si="9"/>
        <v>0</v>
      </c>
      <c r="X27" s="26"/>
      <c r="Y27" s="25">
        <f t="shared" si="10"/>
        <v>0</v>
      </c>
      <c r="Z27" s="24"/>
      <c r="AA27" s="25">
        <f t="shared" si="11"/>
        <v>0</v>
      </c>
    </row>
    <row r="28" spans="1:27" ht="12.75" customHeight="1">
      <c r="A28" s="17">
        <f t="shared" si="12"/>
        <v>25</v>
      </c>
      <c r="B28" s="34" t="s">
        <v>45</v>
      </c>
      <c r="C28" s="12" t="s">
        <v>30</v>
      </c>
      <c r="D28" s="20">
        <f t="shared" si="0"/>
        <v>5</v>
      </c>
      <c r="E28" s="32">
        <v>1.298</v>
      </c>
      <c r="F28" s="30">
        <f t="shared" si="1"/>
        <v>6.49</v>
      </c>
      <c r="G28" s="23"/>
      <c r="H28" s="24"/>
      <c r="I28" s="25">
        <f t="shared" si="2"/>
        <v>0</v>
      </c>
      <c r="J28" s="26"/>
      <c r="K28" s="25">
        <f t="shared" si="3"/>
        <v>0</v>
      </c>
      <c r="L28" s="26">
        <v>5</v>
      </c>
      <c r="M28" s="25">
        <f t="shared" si="4"/>
        <v>6.49</v>
      </c>
      <c r="N28" s="26"/>
      <c r="O28" s="25">
        <f t="shared" si="5"/>
        <v>0</v>
      </c>
      <c r="P28" s="24"/>
      <c r="Q28" s="25">
        <f t="shared" si="6"/>
        <v>0</v>
      </c>
      <c r="R28" s="26"/>
      <c r="S28" s="25">
        <f t="shared" si="7"/>
        <v>0</v>
      </c>
      <c r="T28" s="27"/>
      <c r="U28" s="25">
        <f t="shared" si="8"/>
        <v>0</v>
      </c>
      <c r="V28" s="26"/>
      <c r="W28" s="25">
        <f t="shared" si="9"/>
        <v>0</v>
      </c>
      <c r="X28" s="26"/>
      <c r="Y28" s="25">
        <f t="shared" si="10"/>
        <v>0</v>
      </c>
      <c r="Z28" s="24"/>
      <c r="AA28" s="25">
        <f t="shared" si="11"/>
        <v>0</v>
      </c>
    </row>
    <row r="29" spans="1:27" ht="12.75" customHeight="1">
      <c r="A29" s="17">
        <f t="shared" si="12"/>
        <v>26</v>
      </c>
      <c r="B29" s="34" t="s">
        <v>46</v>
      </c>
      <c r="C29" s="12" t="s">
        <v>30</v>
      </c>
      <c r="D29" s="20">
        <f t="shared" si="0"/>
        <v>5</v>
      </c>
      <c r="E29" s="32">
        <v>3.927</v>
      </c>
      <c r="F29" s="30">
        <f t="shared" si="1"/>
        <v>19.635000000000002</v>
      </c>
      <c r="G29" s="23"/>
      <c r="H29" s="24"/>
      <c r="I29" s="25">
        <f t="shared" si="2"/>
        <v>0</v>
      </c>
      <c r="J29" s="26"/>
      <c r="K29" s="25">
        <f t="shared" si="3"/>
        <v>0</v>
      </c>
      <c r="L29" s="26">
        <v>5</v>
      </c>
      <c r="M29" s="25">
        <f t="shared" si="4"/>
        <v>19.635000000000002</v>
      </c>
      <c r="N29" s="26"/>
      <c r="O29" s="25">
        <f t="shared" si="5"/>
        <v>0</v>
      </c>
      <c r="P29" s="24"/>
      <c r="Q29" s="25">
        <f t="shared" si="6"/>
        <v>0</v>
      </c>
      <c r="R29" s="26"/>
      <c r="S29" s="25">
        <f t="shared" si="7"/>
        <v>0</v>
      </c>
      <c r="T29" s="27"/>
      <c r="U29" s="25">
        <f t="shared" si="8"/>
        <v>0</v>
      </c>
      <c r="V29" s="26"/>
      <c r="W29" s="25">
        <f t="shared" si="9"/>
        <v>0</v>
      </c>
      <c r="X29" s="26"/>
      <c r="Y29" s="25">
        <f t="shared" si="10"/>
        <v>0</v>
      </c>
      <c r="Z29" s="24"/>
      <c r="AA29" s="25">
        <f t="shared" si="11"/>
        <v>0</v>
      </c>
    </row>
    <row r="30" spans="1:27" ht="12.75" customHeight="1">
      <c r="A30" s="17">
        <f t="shared" si="12"/>
        <v>27</v>
      </c>
      <c r="B30" s="34" t="s">
        <v>47</v>
      </c>
      <c r="C30" s="12" t="s">
        <v>30</v>
      </c>
      <c r="D30" s="20">
        <f t="shared" si="0"/>
        <v>5</v>
      </c>
      <c r="E30" s="32">
        <v>0.91300000000000003</v>
      </c>
      <c r="F30" s="30">
        <f t="shared" si="1"/>
        <v>4.5650000000000004</v>
      </c>
      <c r="G30" s="23"/>
      <c r="H30" s="24"/>
      <c r="I30" s="25">
        <f t="shared" si="2"/>
        <v>0</v>
      </c>
      <c r="J30" s="26"/>
      <c r="K30" s="25">
        <f t="shared" si="3"/>
        <v>0</v>
      </c>
      <c r="L30" s="26">
        <v>5</v>
      </c>
      <c r="M30" s="25">
        <f t="shared" si="4"/>
        <v>4.5650000000000004</v>
      </c>
      <c r="N30" s="26"/>
      <c r="O30" s="25">
        <f t="shared" si="5"/>
        <v>0</v>
      </c>
      <c r="P30" s="24"/>
      <c r="Q30" s="25">
        <f t="shared" si="6"/>
        <v>0</v>
      </c>
      <c r="R30" s="26"/>
      <c r="S30" s="25">
        <f t="shared" si="7"/>
        <v>0</v>
      </c>
      <c r="T30" s="27"/>
      <c r="U30" s="25">
        <f t="shared" si="8"/>
        <v>0</v>
      </c>
      <c r="V30" s="26"/>
      <c r="W30" s="25">
        <f t="shared" si="9"/>
        <v>0</v>
      </c>
      <c r="X30" s="26"/>
      <c r="Y30" s="25">
        <f t="shared" si="10"/>
        <v>0</v>
      </c>
      <c r="Z30" s="24"/>
      <c r="AA30" s="25">
        <f t="shared" si="11"/>
        <v>0</v>
      </c>
    </row>
    <row r="31" spans="1:27" ht="12.75" customHeight="1">
      <c r="A31" s="17">
        <f t="shared" si="12"/>
        <v>28</v>
      </c>
      <c r="B31" s="34" t="s">
        <v>48</v>
      </c>
      <c r="C31" s="12" t="s">
        <v>30</v>
      </c>
      <c r="D31" s="20">
        <f t="shared" si="0"/>
        <v>5</v>
      </c>
      <c r="E31" s="32">
        <v>0.91300000000000003</v>
      </c>
      <c r="F31" s="30">
        <f t="shared" si="1"/>
        <v>4.5650000000000004</v>
      </c>
      <c r="G31" s="23"/>
      <c r="H31" s="24"/>
      <c r="I31" s="25">
        <f t="shared" si="2"/>
        <v>0</v>
      </c>
      <c r="J31" s="26"/>
      <c r="K31" s="25">
        <f t="shared" si="3"/>
        <v>0</v>
      </c>
      <c r="L31" s="26">
        <v>5</v>
      </c>
      <c r="M31" s="25">
        <f t="shared" si="4"/>
        <v>4.5650000000000004</v>
      </c>
      <c r="N31" s="26"/>
      <c r="O31" s="25">
        <f t="shared" si="5"/>
        <v>0</v>
      </c>
      <c r="P31" s="24"/>
      <c r="Q31" s="25">
        <f t="shared" si="6"/>
        <v>0</v>
      </c>
      <c r="R31" s="26"/>
      <c r="S31" s="25">
        <f t="shared" si="7"/>
        <v>0</v>
      </c>
      <c r="T31" s="27"/>
      <c r="U31" s="25">
        <f t="shared" si="8"/>
        <v>0</v>
      </c>
      <c r="V31" s="26"/>
      <c r="W31" s="25">
        <f t="shared" si="9"/>
        <v>0</v>
      </c>
      <c r="X31" s="26"/>
      <c r="Y31" s="25">
        <f t="shared" si="10"/>
        <v>0</v>
      </c>
      <c r="Z31" s="24"/>
      <c r="AA31" s="25">
        <f t="shared" si="11"/>
        <v>0</v>
      </c>
    </row>
    <row r="32" spans="1:27" ht="12.75" customHeight="1">
      <c r="A32" s="17">
        <f t="shared" si="12"/>
        <v>29</v>
      </c>
      <c r="B32" s="28" t="s">
        <v>49</v>
      </c>
      <c r="C32" s="19" t="s">
        <v>30</v>
      </c>
      <c r="D32" s="20">
        <f t="shared" si="0"/>
        <v>5</v>
      </c>
      <c r="E32" s="32">
        <v>2.8490000000000002</v>
      </c>
      <c r="F32" s="30">
        <f t="shared" si="1"/>
        <v>14.245000000000001</v>
      </c>
      <c r="G32" s="23"/>
      <c r="H32" s="24"/>
      <c r="I32" s="25">
        <f t="shared" si="2"/>
        <v>0</v>
      </c>
      <c r="J32" s="26"/>
      <c r="K32" s="25">
        <f t="shared" si="3"/>
        <v>0</v>
      </c>
      <c r="L32" s="26">
        <v>5</v>
      </c>
      <c r="M32" s="25">
        <f t="shared" si="4"/>
        <v>14.245000000000001</v>
      </c>
      <c r="N32" s="26"/>
      <c r="O32" s="25">
        <f t="shared" si="5"/>
        <v>0</v>
      </c>
      <c r="P32" s="24"/>
      <c r="Q32" s="25">
        <f t="shared" si="6"/>
        <v>0</v>
      </c>
      <c r="R32" s="26"/>
      <c r="S32" s="25">
        <f t="shared" si="7"/>
        <v>0</v>
      </c>
      <c r="T32" s="27"/>
      <c r="U32" s="25">
        <f t="shared" si="8"/>
        <v>0</v>
      </c>
      <c r="V32" s="27"/>
      <c r="W32" s="25">
        <f t="shared" si="9"/>
        <v>0</v>
      </c>
      <c r="X32" s="26"/>
      <c r="Y32" s="25">
        <f t="shared" si="10"/>
        <v>0</v>
      </c>
      <c r="Z32" s="24"/>
      <c r="AA32" s="25">
        <f t="shared" si="11"/>
        <v>0</v>
      </c>
    </row>
    <row r="33" spans="1:27" ht="12.75" customHeight="1">
      <c r="A33" s="17">
        <f t="shared" si="12"/>
        <v>30</v>
      </c>
      <c r="B33" s="28" t="s">
        <v>50</v>
      </c>
      <c r="C33" s="19" t="s">
        <v>30</v>
      </c>
      <c r="D33" s="20">
        <f t="shared" si="0"/>
        <v>5</v>
      </c>
      <c r="E33" s="32">
        <v>2.8490000000000002</v>
      </c>
      <c r="F33" s="30">
        <f t="shared" si="1"/>
        <v>14.245000000000001</v>
      </c>
      <c r="G33" s="23"/>
      <c r="H33" s="24"/>
      <c r="I33" s="25">
        <f t="shared" si="2"/>
        <v>0</v>
      </c>
      <c r="J33" s="26"/>
      <c r="K33" s="25">
        <f t="shared" si="3"/>
        <v>0</v>
      </c>
      <c r="L33" s="26">
        <v>5</v>
      </c>
      <c r="M33" s="25">
        <f t="shared" si="4"/>
        <v>14.245000000000001</v>
      </c>
      <c r="N33" s="26"/>
      <c r="O33" s="25">
        <f t="shared" si="5"/>
        <v>0</v>
      </c>
      <c r="P33" s="24"/>
      <c r="Q33" s="25">
        <f t="shared" si="6"/>
        <v>0</v>
      </c>
      <c r="R33" s="26"/>
      <c r="S33" s="25">
        <f t="shared" si="7"/>
        <v>0</v>
      </c>
      <c r="T33" s="27"/>
      <c r="U33" s="25">
        <f t="shared" si="8"/>
        <v>0</v>
      </c>
      <c r="V33" s="27"/>
      <c r="W33" s="25">
        <f t="shared" si="9"/>
        <v>0</v>
      </c>
      <c r="X33" s="26"/>
      <c r="Y33" s="25">
        <f t="shared" si="10"/>
        <v>0</v>
      </c>
      <c r="Z33" s="24"/>
      <c r="AA33" s="25">
        <f t="shared" si="11"/>
        <v>0</v>
      </c>
    </row>
    <row r="34" spans="1:27" ht="12.75" customHeight="1">
      <c r="A34" s="17">
        <f t="shared" si="12"/>
        <v>31</v>
      </c>
      <c r="B34" s="18" t="s">
        <v>51</v>
      </c>
      <c r="C34" s="19" t="s">
        <v>20</v>
      </c>
      <c r="D34" s="20">
        <f t="shared" si="0"/>
        <v>0</v>
      </c>
      <c r="E34" s="21">
        <v>15</v>
      </c>
      <c r="F34" s="30">
        <f t="shared" si="1"/>
        <v>0</v>
      </c>
      <c r="G34" s="23"/>
      <c r="H34" s="24"/>
      <c r="I34" s="25">
        <f t="shared" si="2"/>
        <v>0</v>
      </c>
      <c r="J34" s="26"/>
      <c r="K34" s="25">
        <f t="shared" si="3"/>
        <v>0</v>
      </c>
      <c r="L34" s="26"/>
      <c r="M34" s="25">
        <f t="shared" si="4"/>
        <v>0</v>
      </c>
      <c r="N34" s="26"/>
      <c r="O34" s="25">
        <f t="shared" si="5"/>
        <v>0</v>
      </c>
      <c r="P34" s="24"/>
      <c r="Q34" s="25">
        <f t="shared" si="6"/>
        <v>0</v>
      </c>
      <c r="R34" s="26"/>
      <c r="S34" s="25">
        <f t="shared" si="7"/>
        <v>0</v>
      </c>
      <c r="T34" s="27"/>
      <c r="U34" s="25">
        <f t="shared" si="8"/>
        <v>0</v>
      </c>
      <c r="V34" s="27"/>
      <c r="W34" s="25">
        <f t="shared" si="9"/>
        <v>0</v>
      </c>
      <c r="X34" s="26"/>
      <c r="Y34" s="25">
        <f t="shared" si="10"/>
        <v>0</v>
      </c>
      <c r="Z34" s="24"/>
      <c r="AA34" s="25">
        <f t="shared" si="11"/>
        <v>0</v>
      </c>
    </row>
    <row r="35" spans="1:27" ht="12.75" customHeight="1">
      <c r="A35" s="17">
        <f t="shared" si="12"/>
        <v>32</v>
      </c>
      <c r="B35" s="34" t="s">
        <v>52</v>
      </c>
      <c r="C35" s="12" t="s">
        <v>30</v>
      </c>
      <c r="D35" s="20">
        <f t="shared" si="0"/>
        <v>3</v>
      </c>
      <c r="E35" s="32">
        <v>10.26</v>
      </c>
      <c r="F35" s="30">
        <f t="shared" si="1"/>
        <v>30.78</v>
      </c>
      <c r="G35" s="23"/>
      <c r="H35" s="24">
        <v>1</v>
      </c>
      <c r="I35" s="25">
        <f t="shared" si="2"/>
        <v>10.26</v>
      </c>
      <c r="J35" s="26"/>
      <c r="K35" s="25">
        <f t="shared" si="3"/>
        <v>0</v>
      </c>
      <c r="L35" s="26">
        <v>2</v>
      </c>
      <c r="M35" s="25">
        <f t="shared" si="4"/>
        <v>20.52</v>
      </c>
      <c r="N35" s="26"/>
      <c r="O35" s="25">
        <f t="shared" si="5"/>
        <v>0</v>
      </c>
      <c r="P35" s="24"/>
      <c r="Q35" s="25">
        <f t="shared" si="6"/>
        <v>0</v>
      </c>
      <c r="R35" s="26"/>
      <c r="S35" s="25">
        <f t="shared" si="7"/>
        <v>0</v>
      </c>
      <c r="T35" s="27"/>
      <c r="U35" s="25">
        <f t="shared" si="8"/>
        <v>0</v>
      </c>
      <c r="V35" s="26"/>
      <c r="W35" s="25">
        <f t="shared" si="9"/>
        <v>0</v>
      </c>
      <c r="X35" s="26"/>
      <c r="Y35" s="25">
        <f t="shared" si="10"/>
        <v>0</v>
      </c>
      <c r="Z35" s="24"/>
      <c r="AA35" s="25">
        <f t="shared" si="11"/>
        <v>0</v>
      </c>
    </row>
    <row r="36" spans="1:27" ht="12.75" customHeight="1">
      <c r="A36" s="17">
        <f t="shared" si="12"/>
        <v>33</v>
      </c>
      <c r="B36" s="28" t="s">
        <v>53</v>
      </c>
      <c r="C36" s="19" t="s">
        <v>30</v>
      </c>
      <c r="D36" s="20">
        <f t="shared" ref="D36:D67" si="13">L36+N36+P36+R36+T36+V36+X36+Z36+H36</f>
        <v>0</v>
      </c>
      <c r="E36" s="32">
        <v>5.0199999999999996</v>
      </c>
      <c r="F36" s="30">
        <f t="shared" ref="F36:F67" si="14">D36*E36</f>
        <v>0</v>
      </c>
      <c r="G36" s="23"/>
      <c r="H36" s="24"/>
      <c r="I36" s="25">
        <f t="shared" ref="I36:I67" si="15">H36*$E36</f>
        <v>0</v>
      </c>
      <c r="J36" s="26"/>
      <c r="K36" s="25">
        <f t="shared" ref="K36:K67" si="16">J36*$E36</f>
        <v>0</v>
      </c>
      <c r="L36" s="26"/>
      <c r="M36" s="25">
        <f t="shared" ref="M36:M67" si="17">L36*$E36</f>
        <v>0</v>
      </c>
      <c r="N36" s="26"/>
      <c r="O36" s="25">
        <f t="shared" ref="O36:O67" si="18">N36*$E36</f>
        <v>0</v>
      </c>
      <c r="P36" s="24"/>
      <c r="Q36" s="25">
        <f t="shared" ref="Q36:Q67" si="19">P36*$E36</f>
        <v>0</v>
      </c>
      <c r="R36" s="26"/>
      <c r="S36" s="25">
        <f t="shared" ref="S36:S67" si="20">R36*$E36</f>
        <v>0</v>
      </c>
      <c r="T36" s="27"/>
      <c r="U36" s="25">
        <f t="shared" ref="U36:U67" si="21">T36*$E36</f>
        <v>0</v>
      </c>
      <c r="V36" s="27"/>
      <c r="W36" s="25">
        <f t="shared" ref="W36:W67" si="22">V36*$E36</f>
        <v>0</v>
      </c>
      <c r="X36" s="26"/>
      <c r="Y36" s="25">
        <f t="shared" ref="Y36:Y67" si="23">X36*$E36</f>
        <v>0</v>
      </c>
      <c r="Z36" s="24"/>
      <c r="AA36" s="25">
        <f t="shared" ref="AA36:AA67" si="24">Z36*$E36</f>
        <v>0</v>
      </c>
    </row>
    <row r="37" spans="1:27" ht="12.75" customHeight="1">
      <c r="A37" s="17">
        <f t="shared" ref="A37:A68" si="25">A36+1</f>
        <v>34</v>
      </c>
      <c r="B37" s="28" t="s">
        <v>54</v>
      </c>
      <c r="C37" s="19" t="s">
        <v>30</v>
      </c>
      <c r="D37" s="20">
        <f t="shared" si="13"/>
        <v>1</v>
      </c>
      <c r="E37" s="32">
        <v>5.0199999999999996</v>
      </c>
      <c r="F37" s="30">
        <f t="shared" si="14"/>
        <v>5.0199999999999996</v>
      </c>
      <c r="G37" s="23"/>
      <c r="H37" s="24">
        <v>1</v>
      </c>
      <c r="I37" s="25">
        <f t="shared" si="15"/>
        <v>5.0199999999999996</v>
      </c>
      <c r="J37" s="26"/>
      <c r="K37" s="25">
        <f t="shared" si="16"/>
        <v>0</v>
      </c>
      <c r="L37" s="26"/>
      <c r="M37" s="25">
        <f t="shared" si="17"/>
        <v>0</v>
      </c>
      <c r="N37" s="26"/>
      <c r="O37" s="25">
        <f t="shared" si="18"/>
        <v>0</v>
      </c>
      <c r="P37" s="24"/>
      <c r="Q37" s="25">
        <f t="shared" si="19"/>
        <v>0</v>
      </c>
      <c r="R37" s="26"/>
      <c r="S37" s="25">
        <f t="shared" si="20"/>
        <v>0</v>
      </c>
      <c r="T37" s="27"/>
      <c r="U37" s="25">
        <f t="shared" si="21"/>
        <v>0</v>
      </c>
      <c r="V37" s="27"/>
      <c r="W37" s="25">
        <f t="shared" si="22"/>
        <v>0</v>
      </c>
      <c r="X37" s="26"/>
      <c r="Y37" s="25">
        <f t="shared" si="23"/>
        <v>0</v>
      </c>
      <c r="Z37" s="24"/>
      <c r="AA37" s="25">
        <f t="shared" si="24"/>
        <v>0</v>
      </c>
    </row>
    <row r="38" spans="1:27" ht="12.75" customHeight="1">
      <c r="A38" s="17">
        <f t="shared" si="25"/>
        <v>35</v>
      </c>
      <c r="B38" s="34" t="s">
        <v>55</v>
      </c>
      <c r="C38" s="12" t="s">
        <v>30</v>
      </c>
      <c r="D38" s="20">
        <f t="shared" si="13"/>
        <v>0</v>
      </c>
      <c r="E38" s="32">
        <v>5.0199999999999996</v>
      </c>
      <c r="F38" s="30">
        <f t="shared" si="14"/>
        <v>0</v>
      </c>
      <c r="G38" s="23"/>
      <c r="H38" s="24"/>
      <c r="I38" s="25">
        <f t="shared" si="15"/>
        <v>0</v>
      </c>
      <c r="J38" s="26"/>
      <c r="K38" s="25">
        <f t="shared" si="16"/>
        <v>0</v>
      </c>
      <c r="L38" s="26"/>
      <c r="M38" s="25">
        <f t="shared" si="17"/>
        <v>0</v>
      </c>
      <c r="N38" s="26"/>
      <c r="O38" s="25">
        <f t="shared" si="18"/>
        <v>0</v>
      </c>
      <c r="P38" s="24"/>
      <c r="Q38" s="25">
        <f t="shared" si="19"/>
        <v>0</v>
      </c>
      <c r="R38" s="26"/>
      <c r="S38" s="25">
        <f t="shared" si="20"/>
        <v>0</v>
      </c>
      <c r="T38" s="27"/>
      <c r="U38" s="25">
        <f t="shared" si="21"/>
        <v>0</v>
      </c>
      <c r="V38" s="26"/>
      <c r="W38" s="25">
        <f t="shared" si="22"/>
        <v>0</v>
      </c>
      <c r="X38" s="26"/>
      <c r="Y38" s="25">
        <f t="shared" si="23"/>
        <v>0</v>
      </c>
      <c r="Z38" s="24"/>
      <c r="AA38" s="25">
        <f t="shared" si="24"/>
        <v>0</v>
      </c>
    </row>
    <row r="39" spans="1:27" ht="12.75" customHeight="1">
      <c r="A39" s="17">
        <f t="shared" si="25"/>
        <v>36</v>
      </c>
      <c r="B39" s="28" t="s">
        <v>56</v>
      </c>
      <c r="C39" s="19" t="s">
        <v>30</v>
      </c>
      <c r="D39" s="20">
        <f t="shared" si="13"/>
        <v>1</v>
      </c>
      <c r="E39" s="32">
        <v>6</v>
      </c>
      <c r="F39" s="30">
        <f t="shared" si="14"/>
        <v>6</v>
      </c>
      <c r="G39" s="23"/>
      <c r="H39" s="24">
        <v>1</v>
      </c>
      <c r="I39" s="25">
        <f t="shared" si="15"/>
        <v>6</v>
      </c>
      <c r="J39" s="26"/>
      <c r="K39" s="25">
        <f t="shared" si="16"/>
        <v>0</v>
      </c>
      <c r="L39" s="26"/>
      <c r="M39" s="25">
        <f t="shared" si="17"/>
        <v>0</v>
      </c>
      <c r="N39" s="26"/>
      <c r="O39" s="25">
        <f t="shared" si="18"/>
        <v>0</v>
      </c>
      <c r="P39" s="24"/>
      <c r="Q39" s="25">
        <f t="shared" si="19"/>
        <v>0</v>
      </c>
      <c r="R39" s="26"/>
      <c r="S39" s="25">
        <f t="shared" si="20"/>
        <v>0</v>
      </c>
      <c r="T39" s="27"/>
      <c r="U39" s="25">
        <f t="shared" si="21"/>
        <v>0</v>
      </c>
      <c r="V39" s="27"/>
      <c r="W39" s="25">
        <f t="shared" si="22"/>
        <v>0</v>
      </c>
      <c r="X39" s="26"/>
      <c r="Y39" s="25">
        <f t="shared" si="23"/>
        <v>0</v>
      </c>
      <c r="Z39" s="24"/>
      <c r="AA39" s="25">
        <f t="shared" si="24"/>
        <v>0</v>
      </c>
    </row>
    <row r="40" spans="1:27" ht="12.75" customHeight="1">
      <c r="A40" s="17">
        <f t="shared" si="25"/>
        <v>37</v>
      </c>
      <c r="B40" s="28" t="s">
        <v>57</v>
      </c>
      <c r="C40" s="19" t="s">
        <v>30</v>
      </c>
      <c r="D40" s="20">
        <f t="shared" si="13"/>
        <v>0</v>
      </c>
      <c r="E40" s="32">
        <v>5.13</v>
      </c>
      <c r="F40" s="30">
        <f t="shared" si="14"/>
        <v>0</v>
      </c>
      <c r="G40" s="23"/>
      <c r="H40" s="24"/>
      <c r="I40" s="25">
        <f t="shared" si="15"/>
        <v>0</v>
      </c>
      <c r="J40" s="26"/>
      <c r="K40" s="25">
        <f t="shared" si="16"/>
        <v>0</v>
      </c>
      <c r="L40" s="26"/>
      <c r="M40" s="25">
        <f t="shared" si="17"/>
        <v>0</v>
      </c>
      <c r="N40" s="26"/>
      <c r="O40" s="25">
        <f t="shared" si="18"/>
        <v>0</v>
      </c>
      <c r="P40" s="24"/>
      <c r="Q40" s="25">
        <f t="shared" si="19"/>
        <v>0</v>
      </c>
      <c r="R40" s="26"/>
      <c r="S40" s="25">
        <f t="shared" si="20"/>
        <v>0</v>
      </c>
      <c r="T40" s="27"/>
      <c r="U40" s="25">
        <f t="shared" si="21"/>
        <v>0</v>
      </c>
      <c r="V40" s="27"/>
      <c r="W40" s="25">
        <f t="shared" si="22"/>
        <v>0</v>
      </c>
      <c r="X40" s="26"/>
      <c r="Y40" s="25">
        <f t="shared" si="23"/>
        <v>0</v>
      </c>
      <c r="Z40" s="24"/>
      <c r="AA40" s="25">
        <f t="shared" si="24"/>
        <v>0</v>
      </c>
    </row>
    <row r="41" spans="1:27" ht="12.75" customHeight="1">
      <c r="A41" s="17">
        <f t="shared" si="25"/>
        <v>38</v>
      </c>
      <c r="B41" s="28" t="s">
        <v>58</v>
      </c>
      <c r="C41" s="19" t="s">
        <v>20</v>
      </c>
      <c r="D41" s="20">
        <f t="shared" si="13"/>
        <v>0</v>
      </c>
      <c r="E41" s="32">
        <v>10.351000000000001</v>
      </c>
      <c r="F41" s="30">
        <f t="shared" si="14"/>
        <v>0</v>
      </c>
      <c r="G41" s="23"/>
      <c r="H41" s="24"/>
      <c r="I41" s="25">
        <f t="shared" si="15"/>
        <v>0</v>
      </c>
      <c r="J41" s="26"/>
      <c r="K41" s="25">
        <f t="shared" si="16"/>
        <v>0</v>
      </c>
      <c r="L41" s="26"/>
      <c r="M41" s="25">
        <f t="shared" si="17"/>
        <v>0</v>
      </c>
      <c r="N41" s="26"/>
      <c r="O41" s="25">
        <f t="shared" si="18"/>
        <v>0</v>
      </c>
      <c r="P41" s="24"/>
      <c r="Q41" s="25">
        <f t="shared" si="19"/>
        <v>0</v>
      </c>
      <c r="R41" s="26"/>
      <c r="S41" s="25">
        <f t="shared" si="20"/>
        <v>0</v>
      </c>
      <c r="T41" s="27"/>
      <c r="U41" s="25">
        <f t="shared" si="21"/>
        <v>0</v>
      </c>
      <c r="V41" s="27"/>
      <c r="W41" s="25">
        <f t="shared" si="22"/>
        <v>0</v>
      </c>
      <c r="X41" s="26"/>
      <c r="Y41" s="25">
        <f t="shared" si="23"/>
        <v>0</v>
      </c>
      <c r="Z41" s="24"/>
      <c r="AA41" s="25">
        <f t="shared" si="24"/>
        <v>0</v>
      </c>
    </row>
    <row r="42" spans="1:27" ht="12.75" customHeight="1">
      <c r="A42" s="17">
        <f t="shared" si="25"/>
        <v>39</v>
      </c>
      <c r="B42" s="28" t="s">
        <v>59</v>
      </c>
      <c r="C42" s="19" t="s">
        <v>20</v>
      </c>
      <c r="D42" s="20">
        <f t="shared" si="13"/>
        <v>2</v>
      </c>
      <c r="E42" s="32">
        <v>1.6060000000000001</v>
      </c>
      <c r="F42" s="30">
        <f t="shared" si="14"/>
        <v>3.2120000000000002</v>
      </c>
      <c r="G42" s="23"/>
      <c r="H42" s="24"/>
      <c r="I42" s="25">
        <f t="shared" si="15"/>
        <v>0</v>
      </c>
      <c r="J42" s="26"/>
      <c r="K42" s="25">
        <f t="shared" si="16"/>
        <v>0</v>
      </c>
      <c r="L42" s="26">
        <v>2</v>
      </c>
      <c r="M42" s="25">
        <f t="shared" si="17"/>
        <v>3.2120000000000002</v>
      </c>
      <c r="N42" s="26"/>
      <c r="O42" s="25">
        <f t="shared" si="18"/>
        <v>0</v>
      </c>
      <c r="P42" s="24"/>
      <c r="Q42" s="25">
        <f t="shared" si="19"/>
        <v>0</v>
      </c>
      <c r="R42" s="26"/>
      <c r="S42" s="25">
        <f t="shared" si="20"/>
        <v>0</v>
      </c>
      <c r="T42" s="27"/>
      <c r="U42" s="25">
        <f t="shared" si="21"/>
        <v>0</v>
      </c>
      <c r="V42" s="27"/>
      <c r="W42" s="25">
        <f t="shared" si="22"/>
        <v>0</v>
      </c>
      <c r="X42" s="26"/>
      <c r="Y42" s="25">
        <f t="shared" si="23"/>
        <v>0</v>
      </c>
      <c r="Z42" s="24"/>
      <c r="AA42" s="25">
        <f t="shared" si="24"/>
        <v>0</v>
      </c>
    </row>
    <row r="43" spans="1:27" ht="12.75" customHeight="1">
      <c r="A43" s="17">
        <f t="shared" si="25"/>
        <v>40</v>
      </c>
      <c r="B43" s="34" t="s">
        <v>60</v>
      </c>
      <c r="C43" s="19" t="s">
        <v>30</v>
      </c>
      <c r="D43" s="20">
        <f t="shared" si="13"/>
        <v>6</v>
      </c>
      <c r="E43" s="32">
        <v>0.92400000000000004</v>
      </c>
      <c r="F43" s="30">
        <f t="shared" si="14"/>
        <v>5.5440000000000005</v>
      </c>
      <c r="G43" s="23"/>
      <c r="H43" s="24">
        <v>6</v>
      </c>
      <c r="I43" s="25">
        <f t="shared" si="15"/>
        <v>5.5440000000000005</v>
      </c>
      <c r="J43" s="26"/>
      <c r="K43" s="25">
        <f t="shared" si="16"/>
        <v>0</v>
      </c>
      <c r="L43" s="26"/>
      <c r="M43" s="25">
        <f t="shared" si="17"/>
        <v>0</v>
      </c>
      <c r="N43" s="26"/>
      <c r="O43" s="25">
        <f t="shared" si="18"/>
        <v>0</v>
      </c>
      <c r="P43" s="24"/>
      <c r="Q43" s="25">
        <f t="shared" si="19"/>
        <v>0</v>
      </c>
      <c r="R43" s="26"/>
      <c r="S43" s="25">
        <f t="shared" si="20"/>
        <v>0</v>
      </c>
      <c r="T43" s="27"/>
      <c r="U43" s="25">
        <f t="shared" si="21"/>
        <v>0</v>
      </c>
      <c r="V43" s="26"/>
      <c r="W43" s="25">
        <f t="shared" si="22"/>
        <v>0</v>
      </c>
      <c r="X43" s="26"/>
      <c r="Y43" s="25">
        <f t="shared" si="23"/>
        <v>0</v>
      </c>
      <c r="Z43" s="24"/>
      <c r="AA43" s="25">
        <f t="shared" si="24"/>
        <v>0</v>
      </c>
    </row>
    <row r="44" spans="1:27" ht="12.75" customHeight="1">
      <c r="A44" s="17">
        <f t="shared" si="25"/>
        <v>41</v>
      </c>
      <c r="B44" s="28" t="s">
        <v>61</v>
      </c>
      <c r="C44" s="19" t="s">
        <v>20</v>
      </c>
      <c r="D44" s="20">
        <f t="shared" si="13"/>
        <v>4</v>
      </c>
      <c r="E44" s="29">
        <v>19</v>
      </c>
      <c r="F44" s="30">
        <f t="shared" si="14"/>
        <v>76</v>
      </c>
      <c r="G44" s="23"/>
      <c r="H44" s="24">
        <v>3</v>
      </c>
      <c r="I44" s="25">
        <f t="shared" si="15"/>
        <v>57</v>
      </c>
      <c r="J44" s="26"/>
      <c r="K44" s="25">
        <f t="shared" si="16"/>
        <v>0</v>
      </c>
      <c r="L44" s="26">
        <v>1</v>
      </c>
      <c r="M44" s="25">
        <f t="shared" si="17"/>
        <v>19</v>
      </c>
      <c r="N44" s="26"/>
      <c r="O44" s="25">
        <f t="shared" si="18"/>
        <v>0</v>
      </c>
      <c r="P44" s="24"/>
      <c r="Q44" s="25">
        <f t="shared" si="19"/>
        <v>0</v>
      </c>
      <c r="R44" s="26"/>
      <c r="S44" s="25">
        <f t="shared" si="20"/>
        <v>0</v>
      </c>
      <c r="T44" s="27"/>
      <c r="U44" s="25">
        <f t="shared" si="21"/>
        <v>0</v>
      </c>
      <c r="V44" s="27"/>
      <c r="W44" s="25">
        <f t="shared" si="22"/>
        <v>0</v>
      </c>
      <c r="X44" s="26"/>
      <c r="Y44" s="25">
        <f t="shared" si="23"/>
        <v>0</v>
      </c>
      <c r="Z44" s="24"/>
      <c r="AA44" s="25">
        <f t="shared" si="24"/>
        <v>0</v>
      </c>
    </row>
    <row r="45" spans="1:27" ht="12.75" customHeight="1">
      <c r="A45" s="17">
        <f t="shared" si="25"/>
        <v>42</v>
      </c>
      <c r="B45" s="28" t="s">
        <v>62</v>
      </c>
      <c r="C45" s="19" t="s">
        <v>63</v>
      </c>
      <c r="D45" s="20">
        <f t="shared" si="13"/>
        <v>75</v>
      </c>
      <c r="E45" s="32">
        <v>2.5</v>
      </c>
      <c r="F45" s="30">
        <f t="shared" si="14"/>
        <v>187.5</v>
      </c>
      <c r="G45" s="37"/>
      <c r="H45" s="24">
        <v>25</v>
      </c>
      <c r="I45" s="25">
        <f t="shared" si="15"/>
        <v>62.5</v>
      </c>
      <c r="J45" s="26"/>
      <c r="K45" s="25">
        <f t="shared" si="16"/>
        <v>0</v>
      </c>
      <c r="L45" s="26">
        <v>50</v>
      </c>
      <c r="M45" s="25">
        <f t="shared" si="17"/>
        <v>125</v>
      </c>
      <c r="N45" s="26"/>
      <c r="O45" s="25">
        <f t="shared" si="18"/>
        <v>0</v>
      </c>
      <c r="P45" s="24"/>
      <c r="Q45" s="25">
        <f t="shared" si="19"/>
        <v>0</v>
      </c>
      <c r="R45" s="26"/>
      <c r="S45" s="25">
        <f t="shared" si="20"/>
        <v>0</v>
      </c>
      <c r="T45" s="27"/>
      <c r="U45" s="25">
        <f t="shared" si="21"/>
        <v>0</v>
      </c>
      <c r="V45" s="27"/>
      <c r="W45" s="25">
        <f t="shared" si="22"/>
        <v>0</v>
      </c>
      <c r="X45" s="26"/>
      <c r="Y45" s="25">
        <f t="shared" si="23"/>
        <v>0</v>
      </c>
      <c r="Z45" s="24"/>
      <c r="AA45" s="25">
        <f t="shared" si="24"/>
        <v>0</v>
      </c>
    </row>
    <row r="46" spans="1:27" ht="12.75" customHeight="1">
      <c r="A46" s="17">
        <f t="shared" si="25"/>
        <v>43</v>
      </c>
      <c r="B46" s="18" t="s">
        <v>64</v>
      </c>
      <c r="C46" s="19" t="s">
        <v>20</v>
      </c>
      <c r="D46" s="20">
        <f t="shared" si="13"/>
        <v>0</v>
      </c>
      <c r="E46" s="31">
        <v>7.26</v>
      </c>
      <c r="F46" s="30">
        <f t="shared" si="14"/>
        <v>0</v>
      </c>
      <c r="G46" s="23"/>
      <c r="H46" s="24"/>
      <c r="I46" s="25">
        <f t="shared" si="15"/>
        <v>0</v>
      </c>
      <c r="J46" s="26"/>
      <c r="K46" s="25">
        <f t="shared" si="16"/>
        <v>0</v>
      </c>
      <c r="L46" s="26"/>
      <c r="M46" s="25">
        <f t="shared" si="17"/>
        <v>0</v>
      </c>
      <c r="N46" s="26"/>
      <c r="O46" s="25">
        <f t="shared" si="18"/>
        <v>0</v>
      </c>
      <c r="P46" s="24"/>
      <c r="Q46" s="25">
        <f t="shared" si="19"/>
        <v>0</v>
      </c>
      <c r="R46" s="26"/>
      <c r="S46" s="25">
        <f t="shared" si="20"/>
        <v>0</v>
      </c>
      <c r="T46" s="27"/>
      <c r="U46" s="25">
        <f t="shared" si="21"/>
        <v>0</v>
      </c>
      <c r="V46" s="27"/>
      <c r="W46" s="25">
        <f t="shared" si="22"/>
        <v>0</v>
      </c>
      <c r="X46" s="26"/>
      <c r="Y46" s="25">
        <f t="shared" si="23"/>
        <v>0</v>
      </c>
      <c r="Z46" s="24"/>
      <c r="AA46" s="25">
        <f t="shared" si="24"/>
        <v>0</v>
      </c>
    </row>
    <row r="47" spans="1:27" ht="12.75" customHeight="1">
      <c r="A47" s="17">
        <f t="shared" si="25"/>
        <v>44</v>
      </c>
      <c r="B47" s="34" t="s">
        <v>65</v>
      </c>
      <c r="C47" s="12" t="s">
        <v>30</v>
      </c>
      <c r="D47" s="20">
        <f t="shared" si="13"/>
        <v>11</v>
      </c>
      <c r="E47" s="32">
        <v>0.89100000000000013</v>
      </c>
      <c r="F47" s="30">
        <f t="shared" si="14"/>
        <v>9.8010000000000019</v>
      </c>
      <c r="G47" s="23"/>
      <c r="H47" s="24">
        <v>6</v>
      </c>
      <c r="I47" s="25">
        <f t="shared" si="15"/>
        <v>5.346000000000001</v>
      </c>
      <c r="J47" s="26"/>
      <c r="K47" s="25">
        <f t="shared" si="16"/>
        <v>0</v>
      </c>
      <c r="L47" s="26">
        <v>5</v>
      </c>
      <c r="M47" s="25">
        <f t="shared" si="17"/>
        <v>4.455000000000001</v>
      </c>
      <c r="N47" s="26"/>
      <c r="O47" s="25">
        <f t="shared" si="18"/>
        <v>0</v>
      </c>
      <c r="P47" s="24"/>
      <c r="Q47" s="25">
        <f t="shared" si="19"/>
        <v>0</v>
      </c>
      <c r="R47" s="26"/>
      <c r="S47" s="25">
        <f t="shared" si="20"/>
        <v>0</v>
      </c>
      <c r="T47" s="27"/>
      <c r="U47" s="25">
        <f t="shared" si="21"/>
        <v>0</v>
      </c>
      <c r="V47" s="27"/>
      <c r="W47" s="25">
        <f t="shared" si="22"/>
        <v>0</v>
      </c>
      <c r="X47" s="26"/>
      <c r="Y47" s="25">
        <f t="shared" si="23"/>
        <v>0</v>
      </c>
      <c r="Z47" s="24"/>
      <c r="AA47" s="25">
        <f t="shared" si="24"/>
        <v>0</v>
      </c>
    </row>
    <row r="48" spans="1:27" ht="12.75" customHeight="1">
      <c r="A48" s="17">
        <f t="shared" si="25"/>
        <v>45</v>
      </c>
      <c r="B48" s="28" t="s">
        <v>66</v>
      </c>
      <c r="C48" s="19" t="s">
        <v>18</v>
      </c>
      <c r="D48" s="20">
        <f t="shared" si="13"/>
        <v>5</v>
      </c>
      <c r="E48" s="32">
        <v>2.3210000000000002</v>
      </c>
      <c r="F48" s="30">
        <f t="shared" si="14"/>
        <v>11.605</v>
      </c>
      <c r="G48" s="23"/>
      <c r="H48" s="24"/>
      <c r="I48" s="25">
        <f t="shared" si="15"/>
        <v>0</v>
      </c>
      <c r="J48" s="26"/>
      <c r="K48" s="25">
        <f t="shared" si="16"/>
        <v>0</v>
      </c>
      <c r="L48" s="26">
        <v>5</v>
      </c>
      <c r="M48" s="25">
        <f t="shared" si="17"/>
        <v>11.605</v>
      </c>
      <c r="N48" s="26"/>
      <c r="O48" s="25">
        <f t="shared" si="18"/>
        <v>0</v>
      </c>
      <c r="P48" s="24"/>
      <c r="Q48" s="25">
        <f t="shared" si="19"/>
        <v>0</v>
      </c>
      <c r="R48" s="26"/>
      <c r="S48" s="25">
        <f t="shared" si="20"/>
        <v>0</v>
      </c>
      <c r="T48" s="27"/>
      <c r="U48" s="25">
        <f t="shared" si="21"/>
        <v>0</v>
      </c>
      <c r="V48" s="27"/>
      <c r="W48" s="25">
        <f t="shared" si="22"/>
        <v>0</v>
      </c>
      <c r="X48" s="26"/>
      <c r="Y48" s="25">
        <f t="shared" si="23"/>
        <v>0</v>
      </c>
      <c r="Z48" s="24"/>
      <c r="AA48" s="25">
        <f t="shared" si="24"/>
        <v>0</v>
      </c>
    </row>
    <row r="49" spans="1:27" ht="12.75" customHeight="1">
      <c r="A49" s="17">
        <f t="shared" si="25"/>
        <v>46</v>
      </c>
      <c r="B49" s="34" t="s">
        <v>67</v>
      </c>
      <c r="C49" s="12" t="s">
        <v>18</v>
      </c>
      <c r="D49" s="20">
        <f t="shared" si="13"/>
        <v>8</v>
      </c>
      <c r="E49" s="32">
        <v>17.132999999999999</v>
      </c>
      <c r="F49" s="30">
        <f t="shared" si="14"/>
        <v>137.06399999999999</v>
      </c>
      <c r="G49" s="23"/>
      <c r="H49" s="24">
        <v>3</v>
      </c>
      <c r="I49" s="25">
        <f t="shared" si="15"/>
        <v>51.399000000000001</v>
      </c>
      <c r="J49" s="26"/>
      <c r="K49" s="25">
        <f t="shared" si="16"/>
        <v>0</v>
      </c>
      <c r="L49" s="26">
        <v>5</v>
      </c>
      <c r="M49" s="25">
        <f t="shared" si="17"/>
        <v>85.664999999999992</v>
      </c>
      <c r="N49" s="26"/>
      <c r="O49" s="25">
        <f t="shared" si="18"/>
        <v>0</v>
      </c>
      <c r="P49" s="24"/>
      <c r="Q49" s="25">
        <f t="shared" si="19"/>
        <v>0</v>
      </c>
      <c r="R49" s="26"/>
      <c r="S49" s="25">
        <f t="shared" si="20"/>
        <v>0</v>
      </c>
      <c r="T49" s="27"/>
      <c r="U49" s="25">
        <f t="shared" si="21"/>
        <v>0</v>
      </c>
      <c r="V49" s="27"/>
      <c r="W49" s="25">
        <f t="shared" si="22"/>
        <v>0</v>
      </c>
      <c r="X49" s="26"/>
      <c r="Y49" s="25">
        <f t="shared" si="23"/>
        <v>0</v>
      </c>
      <c r="Z49" s="24"/>
      <c r="AA49" s="25">
        <f t="shared" si="24"/>
        <v>0</v>
      </c>
    </row>
    <row r="50" spans="1:27" ht="12.75" customHeight="1">
      <c r="A50" s="17">
        <f t="shared" si="25"/>
        <v>47</v>
      </c>
      <c r="B50" s="28" t="s">
        <v>68</v>
      </c>
      <c r="C50" s="19" t="s">
        <v>18</v>
      </c>
      <c r="D50" s="20">
        <f t="shared" si="13"/>
        <v>5</v>
      </c>
      <c r="E50" s="32">
        <v>15.444000000000001</v>
      </c>
      <c r="F50" s="30">
        <f t="shared" si="14"/>
        <v>77.22</v>
      </c>
      <c r="G50" s="23"/>
      <c r="H50" s="24"/>
      <c r="I50" s="25">
        <f t="shared" si="15"/>
        <v>0</v>
      </c>
      <c r="J50" s="26"/>
      <c r="K50" s="25">
        <f t="shared" si="16"/>
        <v>0</v>
      </c>
      <c r="L50" s="26">
        <v>5</v>
      </c>
      <c r="M50" s="25">
        <f t="shared" si="17"/>
        <v>77.22</v>
      </c>
      <c r="N50" s="26"/>
      <c r="O50" s="25">
        <f t="shared" si="18"/>
        <v>0</v>
      </c>
      <c r="P50" s="24"/>
      <c r="Q50" s="25">
        <f t="shared" si="19"/>
        <v>0</v>
      </c>
      <c r="R50" s="26"/>
      <c r="S50" s="25">
        <f t="shared" si="20"/>
        <v>0</v>
      </c>
      <c r="T50" s="27"/>
      <c r="U50" s="25">
        <f t="shared" si="21"/>
        <v>0</v>
      </c>
      <c r="V50" s="27"/>
      <c r="W50" s="25">
        <f t="shared" si="22"/>
        <v>0</v>
      </c>
      <c r="X50" s="26"/>
      <c r="Y50" s="25">
        <f t="shared" si="23"/>
        <v>0</v>
      </c>
      <c r="Z50" s="24"/>
      <c r="AA50" s="25">
        <f t="shared" si="24"/>
        <v>0</v>
      </c>
    </row>
    <row r="51" spans="1:27" ht="12.75" customHeight="1">
      <c r="A51" s="17">
        <f t="shared" si="25"/>
        <v>48</v>
      </c>
      <c r="B51" s="34" t="s">
        <v>69</v>
      </c>
      <c r="C51" s="12" t="s">
        <v>18</v>
      </c>
      <c r="D51" s="20">
        <f t="shared" si="13"/>
        <v>1</v>
      </c>
      <c r="E51" s="32">
        <v>45.51</v>
      </c>
      <c r="F51" s="30">
        <f t="shared" si="14"/>
        <v>45.51</v>
      </c>
      <c r="G51" s="23"/>
      <c r="H51" s="24">
        <v>1</v>
      </c>
      <c r="I51" s="25">
        <f t="shared" si="15"/>
        <v>45.51</v>
      </c>
      <c r="J51" s="26"/>
      <c r="K51" s="25">
        <f t="shared" si="16"/>
        <v>0</v>
      </c>
      <c r="L51" s="26"/>
      <c r="M51" s="25">
        <f t="shared" si="17"/>
        <v>0</v>
      </c>
      <c r="N51" s="26"/>
      <c r="O51" s="25">
        <f t="shared" si="18"/>
        <v>0</v>
      </c>
      <c r="P51" s="24"/>
      <c r="Q51" s="25">
        <f t="shared" si="19"/>
        <v>0</v>
      </c>
      <c r="R51" s="26"/>
      <c r="S51" s="25">
        <f t="shared" si="20"/>
        <v>0</v>
      </c>
      <c r="T51" s="27"/>
      <c r="U51" s="25">
        <f t="shared" si="21"/>
        <v>0</v>
      </c>
      <c r="V51" s="27"/>
      <c r="W51" s="25">
        <f t="shared" si="22"/>
        <v>0</v>
      </c>
      <c r="X51" s="26"/>
      <c r="Y51" s="25">
        <f t="shared" si="23"/>
        <v>0</v>
      </c>
      <c r="Z51" s="24"/>
      <c r="AA51" s="25">
        <f t="shared" si="24"/>
        <v>0</v>
      </c>
    </row>
    <row r="52" spans="1:27" ht="12.75" customHeight="1">
      <c r="A52" s="17">
        <f t="shared" si="25"/>
        <v>49</v>
      </c>
      <c r="B52" s="34" t="s">
        <v>70</v>
      </c>
      <c r="C52" s="12" t="s">
        <v>18</v>
      </c>
      <c r="D52" s="20">
        <f t="shared" si="13"/>
        <v>11</v>
      </c>
      <c r="E52" s="32">
        <v>9.0750000000000011</v>
      </c>
      <c r="F52" s="30">
        <f t="shared" si="14"/>
        <v>99.825000000000017</v>
      </c>
      <c r="G52" s="23"/>
      <c r="H52" s="24">
        <v>1</v>
      </c>
      <c r="I52" s="25">
        <f t="shared" si="15"/>
        <v>9.0750000000000011</v>
      </c>
      <c r="J52" s="26"/>
      <c r="K52" s="25">
        <f t="shared" si="16"/>
        <v>0</v>
      </c>
      <c r="L52" s="26">
        <v>10</v>
      </c>
      <c r="M52" s="25">
        <f t="shared" si="17"/>
        <v>90.750000000000014</v>
      </c>
      <c r="N52" s="26"/>
      <c r="O52" s="25">
        <f t="shared" si="18"/>
        <v>0</v>
      </c>
      <c r="P52" s="24"/>
      <c r="Q52" s="25">
        <f t="shared" si="19"/>
        <v>0</v>
      </c>
      <c r="R52" s="26"/>
      <c r="S52" s="25">
        <f t="shared" si="20"/>
        <v>0</v>
      </c>
      <c r="T52" s="27"/>
      <c r="U52" s="25">
        <f t="shared" si="21"/>
        <v>0</v>
      </c>
      <c r="V52" s="27"/>
      <c r="W52" s="25">
        <f t="shared" si="22"/>
        <v>0</v>
      </c>
      <c r="X52" s="26"/>
      <c r="Y52" s="25">
        <f t="shared" si="23"/>
        <v>0</v>
      </c>
      <c r="Z52" s="24"/>
      <c r="AA52" s="25">
        <f t="shared" si="24"/>
        <v>0</v>
      </c>
    </row>
    <row r="53" spans="1:27" ht="12.75" customHeight="1">
      <c r="A53" s="17">
        <f t="shared" si="25"/>
        <v>50</v>
      </c>
      <c r="B53" s="34" t="s">
        <v>71</v>
      </c>
      <c r="C53" s="12" t="s">
        <v>18</v>
      </c>
      <c r="D53" s="20">
        <f t="shared" si="13"/>
        <v>1</v>
      </c>
      <c r="E53" s="32">
        <v>50.193000000000005</v>
      </c>
      <c r="F53" s="30">
        <f t="shared" si="14"/>
        <v>50.193000000000005</v>
      </c>
      <c r="G53" s="23"/>
      <c r="H53" s="24">
        <v>1</v>
      </c>
      <c r="I53" s="25">
        <f t="shared" si="15"/>
        <v>50.193000000000005</v>
      </c>
      <c r="J53" s="26"/>
      <c r="K53" s="25">
        <f t="shared" si="16"/>
        <v>0</v>
      </c>
      <c r="L53" s="26"/>
      <c r="M53" s="25">
        <f t="shared" si="17"/>
        <v>0</v>
      </c>
      <c r="N53" s="26"/>
      <c r="O53" s="25">
        <f t="shared" si="18"/>
        <v>0</v>
      </c>
      <c r="P53" s="24"/>
      <c r="Q53" s="25">
        <f t="shared" si="19"/>
        <v>0</v>
      </c>
      <c r="R53" s="26"/>
      <c r="S53" s="25">
        <f t="shared" si="20"/>
        <v>0</v>
      </c>
      <c r="T53" s="27"/>
      <c r="U53" s="25">
        <f t="shared" si="21"/>
        <v>0</v>
      </c>
      <c r="V53" s="27"/>
      <c r="W53" s="25">
        <f t="shared" si="22"/>
        <v>0</v>
      </c>
      <c r="X53" s="26"/>
      <c r="Y53" s="25">
        <f t="shared" si="23"/>
        <v>0</v>
      </c>
      <c r="Z53" s="24"/>
      <c r="AA53" s="25">
        <f t="shared" si="24"/>
        <v>0</v>
      </c>
    </row>
    <row r="54" spans="1:27" ht="12.75" customHeight="1">
      <c r="A54" s="17">
        <f t="shared" si="25"/>
        <v>51</v>
      </c>
      <c r="B54" s="34" t="s">
        <v>72</v>
      </c>
      <c r="C54" s="12" t="s">
        <v>18</v>
      </c>
      <c r="D54" s="20">
        <f t="shared" si="13"/>
        <v>0</v>
      </c>
      <c r="E54" s="32">
        <v>38.379000000000005</v>
      </c>
      <c r="F54" s="30">
        <f t="shared" si="14"/>
        <v>0</v>
      </c>
      <c r="G54" s="23"/>
      <c r="H54" s="24"/>
      <c r="I54" s="25">
        <f t="shared" si="15"/>
        <v>0</v>
      </c>
      <c r="J54" s="26"/>
      <c r="K54" s="25">
        <f t="shared" si="16"/>
        <v>0</v>
      </c>
      <c r="L54" s="26"/>
      <c r="M54" s="25">
        <f t="shared" si="17"/>
        <v>0</v>
      </c>
      <c r="N54" s="26"/>
      <c r="O54" s="25">
        <f t="shared" si="18"/>
        <v>0</v>
      </c>
      <c r="P54" s="24"/>
      <c r="Q54" s="25">
        <f t="shared" si="19"/>
        <v>0</v>
      </c>
      <c r="R54" s="26"/>
      <c r="S54" s="25">
        <f t="shared" si="20"/>
        <v>0</v>
      </c>
      <c r="T54" s="27"/>
      <c r="U54" s="25">
        <f t="shared" si="21"/>
        <v>0</v>
      </c>
      <c r="V54" s="27"/>
      <c r="W54" s="25">
        <f t="shared" si="22"/>
        <v>0</v>
      </c>
      <c r="X54" s="26"/>
      <c r="Y54" s="25">
        <f t="shared" si="23"/>
        <v>0</v>
      </c>
      <c r="Z54" s="24"/>
      <c r="AA54" s="25">
        <f t="shared" si="24"/>
        <v>0</v>
      </c>
    </row>
    <row r="55" spans="1:27" ht="12.75" customHeight="1">
      <c r="A55" s="17">
        <f t="shared" si="25"/>
        <v>52</v>
      </c>
      <c r="B55" s="34" t="s">
        <v>73</v>
      </c>
      <c r="C55" s="12" t="s">
        <v>18</v>
      </c>
      <c r="D55" s="20">
        <f t="shared" si="13"/>
        <v>10</v>
      </c>
      <c r="E55" s="32">
        <v>16.048999999999999</v>
      </c>
      <c r="F55" s="30">
        <f t="shared" si="14"/>
        <v>160.49</v>
      </c>
      <c r="G55" s="23"/>
      <c r="H55" s="24">
        <v>5</v>
      </c>
      <c r="I55" s="25">
        <f t="shared" si="15"/>
        <v>80.245000000000005</v>
      </c>
      <c r="J55" s="26"/>
      <c r="K55" s="25">
        <f t="shared" si="16"/>
        <v>0</v>
      </c>
      <c r="L55" s="26">
        <v>5</v>
      </c>
      <c r="M55" s="25">
        <f t="shared" si="17"/>
        <v>80.245000000000005</v>
      </c>
      <c r="N55" s="26"/>
      <c r="O55" s="25">
        <f t="shared" si="18"/>
        <v>0</v>
      </c>
      <c r="P55" s="24"/>
      <c r="Q55" s="25">
        <f t="shared" si="19"/>
        <v>0</v>
      </c>
      <c r="R55" s="26"/>
      <c r="S55" s="25">
        <f t="shared" si="20"/>
        <v>0</v>
      </c>
      <c r="T55" s="27"/>
      <c r="U55" s="25">
        <f t="shared" si="21"/>
        <v>0</v>
      </c>
      <c r="V55" s="27"/>
      <c r="W55" s="25">
        <f t="shared" si="22"/>
        <v>0</v>
      </c>
      <c r="X55" s="26"/>
      <c r="Y55" s="25">
        <f t="shared" si="23"/>
        <v>0</v>
      </c>
      <c r="Z55" s="24"/>
      <c r="AA55" s="25">
        <f t="shared" si="24"/>
        <v>0</v>
      </c>
    </row>
    <row r="56" spans="1:27" ht="12.75" customHeight="1">
      <c r="A56" s="17">
        <f t="shared" si="25"/>
        <v>53</v>
      </c>
      <c r="B56" s="28" t="s">
        <v>74</v>
      </c>
      <c r="C56" s="19" t="s">
        <v>18</v>
      </c>
      <c r="D56" s="20">
        <f t="shared" si="13"/>
        <v>1</v>
      </c>
      <c r="E56" s="32">
        <v>25.3</v>
      </c>
      <c r="F56" s="30">
        <f t="shared" si="14"/>
        <v>25.3</v>
      </c>
      <c r="G56" s="23"/>
      <c r="H56" s="24">
        <v>1</v>
      </c>
      <c r="I56" s="25">
        <f t="shared" si="15"/>
        <v>25.3</v>
      </c>
      <c r="J56" s="26"/>
      <c r="K56" s="25">
        <f t="shared" si="16"/>
        <v>0</v>
      </c>
      <c r="L56" s="26"/>
      <c r="M56" s="25">
        <f t="shared" si="17"/>
        <v>0</v>
      </c>
      <c r="N56" s="26"/>
      <c r="O56" s="25">
        <f t="shared" si="18"/>
        <v>0</v>
      </c>
      <c r="P56" s="24"/>
      <c r="Q56" s="25">
        <f t="shared" si="19"/>
        <v>0</v>
      </c>
      <c r="R56" s="26"/>
      <c r="S56" s="25">
        <f t="shared" si="20"/>
        <v>0</v>
      </c>
      <c r="T56" s="27"/>
      <c r="U56" s="25">
        <f t="shared" si="21"/>
        <v>0</v>
      </c>
      <c r="V56" s="27"/>
      <c r="W56" s="25">
        <f t="shared" si="22"/>
        <v>0</v>
      </c>
      <c r="X56" s="26"/>
      <c r="Y56" s="25">
        <f t="shared" si="23"/>
        <v>0</v>
      </c>
      <c r="Z56" s="24"/>
      <c r="AA56" s="25">
        <f t="shared" si="24"/>
        <v>0</v>
      </c>
    </row>
    <row r="57" spans="1:27" ht="12.75" customHeight="1">
      <c r="A57" s="17">
        <f t="shared" si="25"/>
        <v>54</v>
      </c>
      <c r="B57" s="34" t="s">
        <v>75</v>
      </c>
      <c r="C57" s="12" t="s">
        <v>30</v>
      </c>
      <c r="D57" s="20">
        <f t="shared" si="13"/>
        <v>7</v>
      </c>
      <c r="E57" s="32">
        <v>1.573</v>
      </c>
      <c r="F57" s="30">
        <f t="shared" si="14"/>
        <v>11.010999999999999</v>
      </c>
      <c r="G57" s="23"/>
      <c r="H57" s="24">
        <v>7</v>
      </c>
      <c r="I57" s="25">
        <f t="shared" si="15"/>
        <v>11.010999999999999</v>
      </c>
      <c r="J57" s="26"/>
      <c r="K57" s="25">
        <f t="shared" si="16"/>
        <v>0</v>
      </c>
      <c r="L57" s="26"/>
      <c r="M57" s="25">
        <f t="shared" si="17"/>
        <v>0</v>
      </c>
      <c r="N57" s="26"/>
      <c r="O57" s="25">
        <f t="shared" si="18"/>
        <v>0</v>
      </c>
      <c r="P57" s="24"/>
      <c r="Q57" s="25">
        <f t="shared" si="19"/>
        <v>0</v>
      </c>
      <c r="R57" s="26"/>
      <c r="S57" s="25">
        <f t="shared" si="20"/>
        <v>0</v>
      </c>
      <c r="T57" s="27"/>
      <c r="U57" s="25">
        <f t="shared" si="21"/>
        <v>0</v>
      </c>
      <c r="V57" s="27"/>
      <c r="W57" s="25">
        <f t="shared" si="22"/>
        <v>0</v>
      </c>
      <c r="X57" s="26"/>
      <c r="Y57" s="25">
        <f t="shared" si="23"/>
        <v>0</v>
      </c>
      <c r="Z57" s="24"/>
      <c r="AA57" s="25">
        <f t="shared" si="24"/>
        <v>0</v>
      </c>
    </row>
    <row r="58" spans="1:27" ht="12.75" customHeight="1">
      <c r="A58" s="17">
        <f t="shared" si="25"/>
        <v>55</v>
      </c>
      <c r="B58" s="34" t="s">
        <v>76</v>
      </c>
      <c r="C58" s="12" t="s">
        <v>30</v>
      </c>
      <c r="D58" s="20">
        <f t="shared" si="13"/>
        <v>5</v>
      </c>
      <c r="E58" s="32">
        <v>10.318000000000001</v>
      </c>
      <c r="F58" s="30">
        <f t="shared" si="14"/>
        <v>51.59</v>
      </c>
      <c r="G58" s="23"/>
      <c r="H58" s="24"/>
      <c r="I58" s="25">
        <f t="shared" si="15"/>
        <v>0</v>
      </c>
      <c r="J58" s="26"/>
      <c r="K58" s="25">
        <f t="shared" si="16"/>
        <v>0</v>
      </c>
      <c r="L58" s="26">
        <v>5</v>
      </c>
      <c r="M58" s="25">
        <f t="shared" si="17"/>
        <v>51.59</v>
      </c>
      <c r="N58" s="26"/>
      <c r="O58" s="25">
        <f t="shared" si="18"/>
        <v>0</v>
      </c>
      <c r="P58" s="24"/>
      <c r="Q58" s="25">
        <f t="shared" si="19"/>
        <v>0</v>
      </c>
      <c r="R58" s="26"/>
      <c r="S58" s="25">
        <f t="shared" si="20"/>
        <v>0</v>
      </c>
      <c r="T58" s="27"/>
      <c r="U58" s="25">
        <f t="shared" si="21"/>
        <v>0</v>
      </c>
      <c r="V58" s="27"/>
      <c r="W58" s="25">
        <f t="shared" si="22"/>
        <v>0</v>
      </c>
      <c r="X58" s="26"/>
      <c r="Y58" s="25">
        <f t="shared" si="23"/>
        <v>0</v>
      </c>
      <c r="Z58" s="24"/>
      <c r="AA58" s="25">
        <f t="shared" si="24"/>
        <v>0</v>
      </c>
    </row>
    <row r="59" spans="1:27" ht="12.75" customHeight="1">
      <c r="A59" s="17">
        <f t="shared" si="25"/>
        <v>56</v>
      </c>
      <c r="B59" s="34" t="s">
        <v>77</v>
      </c>
      <c r="C59" s="12" t="s">
        <v>30</v>
      </c>
      <c r="D59" s="20">
        <f t="shared" si="13"/>
        <v>0</v>
      </c>
      <c r="E59" s="32">
        <v>2.2770000000000001</v>
      </c>
      <c r="F59" s="30">
        <f t="shared" si="14"/>
        <v>0</v>
      </c>
      <c r="G59" s="23"/>
      <c r="H59" s="24"/>
      <c r="I59" s="25">
        <f t="shared" si="15"/>
        <v>0</v>
      </c>
      <c r="J59" s="26"/>
      <c r="K59" s="25">
        <f t="shared" si="16"/>
        <v>0</v>
      </c>
      <c r="L59" s="26"/>
      <c r="M59" s="25">
        <f t="shared" si="17"/>
        <v>0</v>
      </c>
      <c r="N59" s="26"/>
      <c r="O59" s="25">
        <f t="shared" si="18"/>
        <v>0</v>
      </c>
      <c r="P59" s="24"/>
      <c r="Q59" s="25">
        <f t="shared" si="19"/>
        <v>0</v>
      </c>
      <c r="R59" s="26"/>
      <c r="S59" s="25">
        <f t="shared" si="20"/>
        <v>0</v>
      </c>
      <c r="T59" s="27"/>
      <c r="U59" s="25">
        <f t="shared" si="21"/>
        <v>0</v>
      </c>
      <c r="V59" s="27"/>
      <c r="W59" s="25">
        <f t="shared" si="22"/>
        <v>0</v>
      </c>
      <c r="X59" s="26"/>
      <c r="Y59" s="25">
        <f t="shared" si="23"/>
        <v>0</v>
      </c>
      <c r="Z59" s="24"/>
      <c r="AA59" s="25">
        <f t="shared" si="24"/>
        <v>0</v>
      </c>
    </row>
    <row r="60" spans="1:27" ht="12.75" customHeight="1">
      <c r="A60" s="17">
        <f t="shared" si="25"/>
        <v>57</v>
      </c>
      <c r="B60" s="34" t="s">
        <v>78</v>
      </c>
      <c r="C60" s="12" t="s">
        <v>30</v>
      </c>
      <c r="D60" s="20">
        <f t="shared" si="13"/>
        <v>5</v>
      </c>
      <c r="E60" s="32">
        <v>1.2100000000000002</v>
      </c>
      <c r="F60" s="30">
        <f t="shared" si="14"/>
        <v>6.0500000000000007</v>
      </c>
      <c r="G60" s="23"/>
      <c r="H60" s="24"/>
      <c r="I60" s="25">
        <f t="shared" si="15"/>
        <v>0</v>
      </c>
      <c r="J60" s="26"/>
      <c r="K60" s="25">
        <f t="shared" si="16"/>
        <v>0</v>
      </c>
      <c r="L60" s="26">
        <v>5</v>
      </c>
      <c r="M60" s="25">
        <f t="shared" si="17"/>
        <v>6.0500000000000007</v>
      </c>
      <c r="N60" s="26"/>
      <c r="O60" s="25">
        <f t="shared" si="18"/>
        <v>0</v>
      </c>
      <c r="P60" s="24"/>
      <c r="Q60" s="25">
        <f t="shared" si="19"/>
        <v>0</v>
      </c>
      <c r="R60" s="26"/>
      <c r="S60" s="25">
        <f t="shared" si="20"/>
        <v>0</v>
      </c>
      <c r="T60" s="27"/>
      <c r="U60" s="25">
        <f t="shared" si="21"/>
        <v>0</v>
      </c>
      <c r="V60" s="27"/>
      <c r="W60" s="25">
        <f t="shared" si="22"/>
        <v>0</v>
      </c>
      <c r="X60" s="26"/>
      <c r="Y60" s="25">
        <f t="shared" si="23"/>
        <v>0</v>
      </c>
      <c r="Z60" s="24"/>
      <c r="AA60" s="25">
        <f t="shared" si="24"/>
        <v>0</v>
      </c>
    </row>
    <row r="61" spans="1:27" ht="12.75" customHeight="1">
      <c r="A61" s="17">
        <f t="shared" si="25"/>
        <v>58</v>
      </c>
      <c r="B61" s="34" t="s">
        <v>79</v>
      </c>
      <c r="C61" s="12" t="s">
        <v>80</v>
      </c>
      <c r="D61" s="20">
        <f t="shared" si="13"/>
        <v>17</v>
      </c>
      <c r="E61" s="32">
        <v>2.915</v>
      </c>
      <c r="F61" s="30">
        <f t="shared" si="14"/>
        <v>49.555</v>
      </c>
      <c r="G61" s="23"/>
      <c r="H61" s="24">
        <v>12</v>
      </c>
      <c r="I61" s="25">
        <f t="shared" si="15"/>
        <v>34.980000000000004</v>
      </c>
      <c r="J61" s="26"/>
      <c r="K61" s="25">
        <f t="shared" si="16"/>
        <v>0</v>
      </c>
      <c r="L61" s="26">
        <v>5</v>
      </c>
      <c r="M61" s="25">
        <f t="shared" si="17"/>
        <v>14.574999999999999</v>
      </c>
      <c r="N61" s="26"/>
      <c r="O61" s="25">
        <f t="shared" si="18"/>
        <v>0</v>
      </c>
      <c r="P61" s="24"/>
      <c r="Q61" s="25">
        <f t="shared" si="19"/>
        <v>0</v>
      </c>
      <c r="R61" s="26"/>
      <c r="S61" s="25">
        <f t="shared" si="20"/>
        <v>0</v>
      </c>
      <c r="T61" s="27"/>
      <c r="U61" s="25">
        <f t="shared" si="21"/>
        <v>0</v>
      </c>
      <c r="V61" s="27"/>
      <c r="W61" s="25">
        <f t="shared" si="22"/>
        <v>0</v>
      </c>
      <c r="X61" s="26"/>
      <c r="Y61" s="25">
        <f t="shared" si="23"/>
        <v>0</v>
      </c>
      <c r="Z61" s="24"/>
      <c r="AA61" s="25">
        <f t="shared" si="24"/>
        <v>0</v>
      </c>
    </row>
    <row r="62" spans="1:27" ht="12.75" customHeight="1">
      <c r="A62" s="17">
        <f t="shared" si="25"/>
        <v>59</v>
      </c>
      <c r="B62" s="34" t="s">
        <v>81</v>
      </c>
      <c r="C62" s="12" t="s">
        <v>80</v>
      </c>
      <c r="D62" s="20">
        <f t="shared" si="13"/>
        <v>5</v>
      </c>
      <c r="E62" s="32">
        <v>2.3650000000000002</v>
      </c>
      <c r="F62" s="30">
        <f t="shared" si="14"/>
        <v>11.825000000000001</v>
      </c>
      <c r="G62" s="23"/>
      <c r="H62" s="24"/>
      <c r="I62" s="25">
        <f t="shared" si="15"/>
        <v>0</v>
      </c>
      <c r="J62" s="26"/>
      <c r="K62" s="25">
        <f t="shared" si="16"/>
        <v>0</v>
      </c>
      <c r="L62" s="26">
        <v>5</v>
      </c>
      <c r="M62" s="25">
        <f t="shared" si="17"/>
        <v>11.825000000000001</v>
      </c>
      <c r="N62" s="26"/>
      <c r="O62" s="25">
        <f t="shared" si="18"/>
        <v>0</v>
      </c>
      <c r="P62" s="24"/>
      <c r="Q62" s="25">
        <f t="shared" si="19"/>
        <v>0</v>
      </c>
      <c r="R62" s="26"/>
      <c r="S62" s="25">
        <f t="shared" si="20"/>
        <v>0</v>
      </c>
      <c r="T62" s="27"/>
      <c r="U62" s="25">
        <f t="shared" si="21"/>
        <v>0</v>
      </c>
      <c r="V62" s="27"/>
      <c r="W62" s="25">
        <f t="shared" si="22"/>
        <v>0</v>
      </c>
      <c r="X62" s="26"/>
      <c r="Y62" s="25">
        <f t="shared" si="23"/>
        <v>0</v>
      </c>
      <c r="Z62" s="24"/>
      <c r="AA62" s="25">
        <f t="shared" si="24"/>
        <v>0</v>
      </c>
    </row>
    <row r="63" spans="1:27" ht="12.75" customHeight="1">
      <c r="A63" s="17">
        <f t="shared" si="25"/>
        <v>60</v>
      </c>
      <c r="B63" s="34" t="s">
        <v>82</v>
      </c>
      <c r="C63" s="12" t="s">
        <v>18</v>
      </c>
      <c r="D63" s="20">
        <f t="shared" si="13"/>
        <v>6</v>
      </c>
      <c r="E63" s="32">
        <v>1.0120000000000002</v>
      </c>
      <c r="F63" s="30">
        <f t="shared" si="14"/>
        <v>6.072000000000001</v>
      </c>
      <c r="G63" s="23"/>
      <c r="H63" s="24">
        <v>1</v>
      </c>
      <c r="I63" s="25">
        <f t="shared" si="15"/>
        <v>1.0120000000000002</v>
      </c>
      <c r="J63" s="26"/>
      <c r="K63" s="25">
        <f t="shared" si="16"/>
        <v>0</v>
      </c>
      <c r="L63" s="26">
        <v>5</v>
      </c>
      <c r="M63" s="25">
        <f t="shared" si="17"/>
        <v>5.0600000000000014</v>
      </c>
      <c r="N63" s="26"/>
      <c r="O63" s="25">
        <f t="shared" si="18"/>
        <v>0</v>
      </c>
      <c r="P63" s="24"/>
      <c r="Q63" s="25">
        <f t="shared" si="19"/>
        <v>0</v>
      </c>
      <c r="R63" s="26"/>
      <c r="S63" s="25">
        <f t="shared" si="20"/>
        <v>0</v>
      </c>
      <c r="T63" s="27"/>
      <c r="U63" s="25">
        <f t="shared" si="21"/>
        <v>0</v>
      </c>
      <c r="V63" s="27"/>
      <c r="W63" s="25">
        <f t="shared" si="22"/>
        <v>0</v>
      </c>
      <c r="X63" s="26"/>
      <c r="Y63" s="25">
        <f t="shared" si="23"/>
        <v>0</v>
      </c>
      <c r="Z63" s="24"/>
      <c r="AA63" s="25">
        <f t="shared" si="24"/>
        <v>0</v>
      </c>
    </row>
    <row r="64" spans="1:27" ht="12.75" customHeight="1">
      <c r="A64" s="17">
        <f t="shared" si="25"/>
        <v>61</v>
      </c>
      <c r="B64" s="34" t="s">
        <v>83</v>
      </c>
      <c r="C64" s="12" t="s">
        <v>18</v>
      </c>
      <c r="D64" s="20">
        <f t="shared" si="13"/>
        <v>13</v>
      </c>
      <c r="E64" s="32">
        <v>0.80300000000000005</v>
      </c>
      <c r="F64" s="30">
        <f t="shared" si="14"/>
        <v>10.439</v>
      </c>
      <c r="G64" s="23"/>
      <c r="H64" s="24">
        <v>8</v>
      </c>
      <c r="I64" s="25">
        <f t="shared" si="15"/>
        <v>6.4240000000000004</v>
      </c>
      <c r="J64" s="26"/>
      <c r="K64" s="25">
        <f t="shared" si="16"/>
        <v>0</v>
      </c>
      <c r="L64" s="26">
        <v>5</v>
      </c>
      <c r="M64" s="25">
        <f t="shared" si="17"/>
        <v>4.0150000000000006</v>
      </c>
      <c r="N64" s="26"/>
      <c r="O64" s="25">
        <f t="shared" si="18"/>
        <v>0</v>
      </c>
      <c r="P64" s="24"/>
      <c r="Q64" s="25">
        <f t="shared" si="19"/>
        <v>0</v>
      </c>
      <c r="R64" s="26"/>
      <c r="S64" s="25">
        <f t="shared" si="20"/>
        <v>0</v>
      </c>
      <c r="T64" s="27"/>
      <c r="U64" s="25">
        <f t="shared" si="21"/>
        <v>0</v>
      </c>
      <c r="V64" s="27"/>
      <c r="W64" s="25">
        <f t="shared" si="22"/>
        <v>0</v>
      </c>
      <c r="X64" s="26"/>
      <c r="Y64" s="25">
        <f t="shared" si="23"/>
        <v>0</v>
      </c>
      <c r="Z64" s="24"/>
      <c r="AA64" s="25">
        <f t="shared" si="24"/>
        <v>0</v>
      </c>
    </row>
    <row r="65" spans="1:27" ht="12.75" customHeight="1">
      <c r="A65" s="17">
        <f t="shared" si="25"/>
        <v>62</v>
      </c>
      <c r="B65" s="28" t="s">
        <v>84</v>
      </c>
      <c r="C65" s="19" t="s">
        <v>20</v>
      </c>
      <c r="D65" s="20">
        <f t="shared" si="13"/>
        <v>25</v>
      </c>
      <c r="E65" s="32">
        <v>8.7340000000000018</v>
      </c>
      <c r="F65" s="30">
        <f t="shared" si="14"/>
        <v>218.35000000000005</v>
      </c>
      <c r="G65" s="23"/>
      <c r="H65" s="24">
        <v>5</v>
      </c>
      <c r="I65" s="25">
        <f t="shared" si="15"/>
        <v>43.670000000000009</v>
      </c>
      <c r="J65" s="26"/>
      <c r="K65" s="25">
        <f t="shared" si="16"/>
        <v>0</v>
      </c>
      <c r="L65" s="26">
        <v>20</v>
      </c>
      <c r="M65" s="25">
        <f t="shared" si="17"/>
        <v>174.68000000000004</v>
      </c>
      <c r="N65" s="26"/>
      <c r="O65" s="25">
        <f t="shared" si="18"/>
        <v>0</v>
      </c>
      <c r="P65" s="24"/>
      <c r="Q65" s="25">
        <f t="shared" si="19"/>
        <v>0</v>
      </c>
      <c r="R65" s="26"/>
      <c r="S65" s="25">
        <f t="shared" si="20"/>
        <v>0</v>
      </c>
      <c r="T65" s="27"/>
      <c r="U65" s="25">
        <f t="shared" si="21"/>
        <v>0</v>
      </c>
      <c r="V65" s="27"/>
      <c r="W65" s="25">
        <f t="shared" si="22"/>
        <v>0</v>
      </c>
      <c r="X65" s="26"/>
      <c r="Y65" s="25">
        <f t="shared" si="23"/>
        <v>0</v>
      </c>
      <c r="Z65" s="24"/>
      <c r="AA65" s="25">
        <f t="shared" si="24"/>
        <v>0</v>
      </c>
    </row>
    <row r="66" spans="1:27" ht="12.75" customHeight="1">
      <c r="A66" s="17">
        <f t="shared" si="25"/>
        <v>63</v>
      </c>
      <c r="B66" s="28" t="s">
        <v>85</v>
      </c>
      <c r="C66" s="19" t="s">
        <v>20</v>
      </c>
      <c r="D66" s="20">
        <f t="shared" si="13"/>
        <v>0</v>
      </c>
      <c r="E66" s="33">
        <v>35</v>
      </c>
      <c r="F66" s="30">
        <f t="shared" si="14"/>
        <v>0</v>
      </c>
      <c r="G66" s="23"/>
      <c r="H66" s="24"/>
      <c r="I66" s="25">
        <f t="shared" si="15"/>
        <v>0</v>
      </c>
      <c r="J66" s="26"/>
      <c r="K66" s="25">
        <f t="shared" si="16"/>
        <v>0</v>
      </c>
      <c r="L66" s="26"/>
      <c r="M66" s="25">
        <f t="shared" si="17"/>
        <v>0</v>
      </c>
      <c r="N66" s="26"/>
      <c r="O66" s="25">
        <f t="shared" si="18"/>
        <v>0</v>
      </c>
      <c r="P66" s="24"/>
      <c r="Q66" s="25">
        <f t="shared" si="19"/>
        <v>0</v>
      </c>
      <c r="R66" s="26"/>
      <c r="S66" s="25">
        <f t="shared" si="20"/>
        <v>0</v>
      </c>
      <c r="T66" s="27"/>
      <c r="U66" s="25">
        <f t="shared" si="21"/>
        <v>0</v>
      </c>
      <c r="V66" s="27"/>
      <c r="W66" s="25">
        <f t="shared" si="22"/>
        <v>0</v>
      </c>
      <c r="X66" s="26"/>
      <c r="Y66" s="25">
        <f t="shared" si="23"/>
        <v>0</v>
      </c>
      <c r="Z66" s="24"/>
      <c r="AA66" s="25">
        <f t="shared" si="24"/>
        <v>0</v>
      </c>
    </row>
    <row r="67" spans="1:27" ht="12.75" customHeight="1">
      <c r="A67" s="17">
        <f t="shared" si="25"/>
        <v>64</v>
      </c>
      <c r="B67" s="34" t="s">
        <v>86</v>
      </c>
      <c r="C67" s="19" t="s">
        <v>18</v>
      </c>
      <c r="D67" s="20">
        <f t="shared" si="13"/>
        <v>18</v>
      </c>
      <c r="E67" s="32">
        <v>10.57</v>
      </c>
      <c r="F67" s="30">
        <f t="shared" si="14"/>
        <v>190.26</v>
      </c>
      <c r="G67" s="23"/>
      <c r="H67" s="24">
        <v>8</v>
      </c>
      <c r="I67" s="25">
        <f t="shared" si="15"/>
        <v>84.56</v>
      </c>
      <c r="J67" s="26"/>
      <c r="K67" s="25">
        <f t="shared" si="16"/>
        <v>0</v>
      </c>
      <c r="L67" s="26">
        <v>10</v>
      </c>
      <c r="M67" s="25">
        <f t="shared" si="17"/>
        <v>105.7</v>
      </c>
      <c r="N67" s="26"/>
      <c r="O67" s="25">
        <f t="shared" si="18"/>
        <v>0</v>
      </c>
      <c r="P67" s="24"/>
      <c r="Q67" s="25">
        <f t="shared" si="19"/>
        <v>0</v>
      </c>
      <c r="R67" s="26"/>
      <c r="S67" s="25">
        <f t="shared" si="20"/>
        <v>0</v>
      </c>
      <c r="T67" s="27"/>
      <c r="U67" s="25">
        <f t="shared" si="21"/>
        <v>0</v>
      </c>
      <c r="V67" s="26"/>
      <c r="W67" s="25">
        <f t="shared" si="22"/>
        <v>0</v>
      </c>
      <c r="X67" s="26"/>
      <c r="Y67" s="25">
        <f t="shared" si="23"/>
        <v>0</v>
      </c>
      <c r="Z67" s="24"/>
      <c r="AA67" s="25">
        <f t="shared" si="24"/>
        <v>0</v>
      </c>
    </row>
    <row r="68" spans="1:27" ht="12.75" customHeight="1">
      <c r="A68" s="17">
        <f t="shared" si="25"/>
        <v>65</v>
      </c>
      <c r="B68" s="34" t="s">
        <v>87</v>
      </c>
      <c r="C68" s="12" t="s">
        <v>88</v>
      </c>
      <c r="D68" s="20">
        <f t="shared" ref="D68:D99" si="26">L68+N68+P68+R68+T68+V68+X68+Z68+H68</f>
        <v>15</v>
      </c>
      <c r="E68" s="32">
        <v>11.67</v>
      </c>
      <c r="F68" s="30">
        <f t="shared" ref="F68:F99" si="27">D68*E68</f>
        <v>175.05</v>
      </c>
      <c r="G68" s="23"/>
      <c r="H68" s="24">
        <v>5</v>
      </c>
      <c r="I68" s="25">
        <f t="shared" ref="I68:I99" si="28">H68*$E68</f>
        <v>58.35</v>
      </c>
      <c r="J68" s="26"/>
      <c r="K68" s="25">
        <f t="shared" ref="K68:K99" si="29">J68*$E68</f>
        <v>0</v>
      </c>
      <c r="L68" s="26">
        <v>10</v>
      </c>
      <c r="M68" s="25">
        <f t="shared" ref="M68:M99" si="30">L68*$E68</f>
        <v>116.7</v>
      </c>
      <c r="N68" s="26"/>
      <c r="O68" s="25">
        <f t="shared" ref="O68:O99" si="31">N68*$E68</f>
        <v>0</v>
      </c>
      <c r="P68" s="24"/>
      <c r="Q68" s="25">
        <f t="shared" ref="Q68:Q99" si="32">P68*$E68</f>
        <v>0</v>
      </c>
      <c r="R68" s="26"/>
      <c r="S68" s="25">
        <f t="shared" ref="S68:S99" si="33">R68*$E68</f>
        <v>0</v>
      </c>
      <c r="T68" s="27"/>
      <c r="U68" s="25">
        <f t="shared" ref="U68:U99" si="34">T68*$E68</f>
        <v>0</v>
      </c>
      <c r="V68" s="27"/>
      <c r="W68" s="25">
        <f t="shared" ref="W68:W99" si="35">V68*$E68</f>
        <v>0</v>
      </c>
      <c r="X68" s="26"/>
      <c r="Y68" s="25">
        <f t="shared" ref="Y68:Y99" si="36">X68*$E68</f>
        <v>0</v>
      </c>
      <c r="Z68" s="24"/>
      <c r="AA68" s="25">
        <f t="shared" ref="AA68:AA99" si="37">Z68*$E68</f>
        <v>0</v>
      </c>
    </row>
    <row r="69" spans="1:27" ht="12.75" customHeight="1">
      <c r="A69" s="17">
        <f t="shared" ref="A69:A100" si="38">A68+1</f>
        <v>66</v>
      </c>
      <c r="B69" s="34" t="s">
        <v>89</v>
      </c>
      <c r="C69" s="12" t="s">
        <v>18</v>
      </c>
      <c r="D69" s="20">
        <f t="shared" si="26"/>
        <v>5</v>
      </c>
      <c r="E69" s="32">
        <v>16.225000000000001</v>
      </c>
      <c r="F69" s="30">
        <f t="shared" si="27"/>
        <v>81.125</v>
      </c>
      <c r="G69" s="23"/>
      <c r="H69" s="24">
        <v>5</v>
      </c>
      <c r="I69" s="25">
        <f t="shared" si="28"/>
        <v>81.125</v>
      </c>
      <c r="J69" s="26"/>
      <c r="K69" s="25">
        <f t="shared" si="29"/>
        <v>0</v>
      </c>
      <c r="L69" s="26"/>
      <c r="M69" s="25">
        <f t="shared" si="30"/>
        <v>0</v>
      </c>
      <c r="N69" s="26"/>
      <c r="O69" s="25">
        <f t="shared" si="31"/>
        <v>0</v>
      </c>
      <c r="P69" s="24"/>
      <c r="Q69" s="25">
        <f t="shared" si="32"/>
        <v>0</v>
      </c>
      <c r="R69" s="26"/>
      <c r="S69" s="25">
        <f t="shared" si="33"/>
        <v>0</v>
      </c>
      <c r="T69" s="27"/>
      <c r="U69" s="25">
        <f t="shared" si="34"/>
        <v>0</v>
      </c>
      <c r="V69" s="27"/>
      <c r="W69" s="25">
        <f t="shared" si="35"/>
        <v>0</v>
      </c>
      <c r="X69" s="26"/>
      <c r="Y69" s="25">
        <f t="shared" si="36"/>
        <v>0</v>
      </c>
      <c r="Z69" s="24"/>
      <c r="AA69" s="25">
        <f t="shared" si="37"/>
        <v>0</v>
      </c>
    </row>
    <row r="70" spans="1:27" ht="12.75" customHeight="1">
      <c r="A70" s="17">
        <f t="shared" si="38"/>
        <v>67</v>
      </c>
      <c r="B70" s="34" t="s">
        <v>90</v>
      </c>
      <c r="C70" s="19" t="s">
        <v>30</v>
      </c>
      <c r="D70" s="20">
        <f t="shared" si="26"/>
        <v>3</v>
      </c>
      <c r="E70" s="32">
        <v>0.52800000000000002</v>
      </c>
      <c r="F70" s="30">
        <f t="shared" si="27"/>
        <v>1.5840000000000001</v>
      </c>
      <c r="G70" s="23"/>
      <c r="H70" s="24">
        <v>3</v>
      </c>
      <c r="I70" s="25">
        <f t="shared" si="28"/>
        <v>1.5840000000000001</v>
      </c>
      <c r="J70" s="26"/>
      <c r="K70" s="25">
        <f t="shared" si="29"/>
        <v>0</v>
      </c>
      <c r="L70" s="26"/>
      <c r="M70" s="25">
        <f t="shared" si="30"/>
        <v>0</v>
      </c>
      <c r="N70" s="26"/>
      <c r="O70" s="25">
        <f t="shared" si="31"/>
        <v>0</v>
      </c>
      <c r="P70" s="24"/>
      <c r="Q70" s="25">
        <f t="shared" si="32"/>
        <v>0</v>
      </c>
      <c r="R70" s="26"/>
      <c r="S70" s="25">
        <f t="shared" si="33"/>
        <v>0</v>
      </c>
      <c r="T70" s="27"/>
      <c r="U70" s="25">
        <f t="shared" si="34"/>
        <v>0</v>
      </c>
      <c r="V70" s="26"/>
      <c r="W70" s="25">
        <f t="shared" si="35"/>
        <v>0</v>
      </c>
      <c r="X70" s="26"/>
      <c r="Y70" s="25">
        <f t="shared" si="36"/>
        <v>0</v>
      </c>
      <c r="Z70" s="24"/>
      <c r="AA70" s="25">
        <f t="shared" si="37"/>
        <v>0</v>
      </c>
    </row>
    <row r="71" spans="1:27" ht="12.75" customHeight="1">
      <c r="A71" s="17">
        <f t="shared" si="38"/>
        <v>68</v>
      </c>
      <c r="B71" s="28" t="s">
        <v>91</v>
      </c>
      <c r="C71" s="17" t="s">
        <v>20</v>
      </c>
      <c r="D71" s="20">
        <f t="shared" si="26"/>
        <v>0</v>
      </c>
      <c r="E71" s="32">
        <v>4.8289999999999997</v>
      </c>
      <c r="F71" s="30">
        <f t="shared" si="27"/>
        <v>0</v>
      </c>
      <c r="G71" s="23"/>
      <c r="H71" s="24"/>
      <c r="I71" s="25">
        <f t="shared" si="28"/>
        <v>0</v>
      </c>
      <c r="J71" s="26"/>
      <c r="K71" s="25">
        <f t="shared" si="29"/>
        <v>0</v>
      </c>
      <c r="L71" s="26"/>
      <c r="M71" s="25">
        <f t="shared" si="30"/>
        <v>0</v>
      </c>
      <c r="N71" s="26"/>
      <c r="O71" s="25">
        <f t="shared" si="31"/>
        <v>0</v>
      </c>
      <c r="P71" s="24"/>
      <c r="Q71" s="25">
        <f t="shared" si="32"/>
        <v>0</v>
      </c>
      <c r="R71" s="26"/>
      <c r="S71" s="25">
        <f t="shared" si="33"/>
        <v>0</v>
      </c>
      <c r="T71" s="27"/>
      <c r="U71" s="25">
        <f t="shared" si="34"/>
        <v>0</v>
      </c>
      <c r="V71" s="27"/>
      <c r="W71" s="25">
        <f t="shared" si="35"/>
        <v>0</v>
      </c>
      <c r="X71" s="26"/>
      <c r="Y71" s="25">
        <f t="shared" si="36"/>
        <v>0</v>
      </c>
      <c r="Z71" s="24"/>
      <c r="AA71" s="25">
        <f t="shared" si="37"/>
        <v>0</v>
      </c>
    </row>
    <row r="72" spans="1:27" ht="12.75" customHeight="1">
      <c r="A72" s="17">
        <f t="shared" si="38"/>
        <v>69</v>
      </c>
      <c r="B72" s="28" t="s">
        <v>92</v>
      </c>
      <c r="C72" s="19" t="s">
        <v>20</v>
      </c>
      <c r="D72" s="20">
        <f t="shared" si="26"/>
        <v>0</v>
      </c>
      <c r="E72" s="29">
        <v>11</v>
      </c>
      <c r="F72" s="30">
        <f t="shared" si="27"/>
        <v>0</v>
      </c>
      <c r="G72" s="23"/>
      <c r="H72" s="24"/>
      <c r="I72" s="25">
        <f t="shared" si="28"/>
        <v>0</v>
      </c>
      <c r="J72" s="26"/>
      <c r="K72" s="25">
        <f t="shared" si="29"/>
        <v>0</v>
      </c>
      <c r="L72" s="26"/>
      <c r="M72" s="25">
        <f t="shared" si="30"/>
        <v>0</v>
      </c>
      <c r="N72" s="26"/>
      <c r="O72" s="25">
        <f t="shared" si="31"/>
        <v>0</v>
      </c>
      <c r="P72" s="24"/>
      <c r="Q72" s="25">
        <f t="shared" si="32"/>
        <v>0</v>
      </c>
      <c r="R72" s="26"/>
      <c r="S72" s="25">
        <f t="shared" si="33"/>
        <v>0</v>
      </c>
      <c r="T72" s="27"/>
      <c r="U72" s="25">
        <f t="shared" si="34"/>
        <v>0</v>
      </c>
      <c r="V72" s="27"/>
      <c r="W72" s="25">
        <f t="shared" si="35"/>
        <v>0</v>
      </c>
      <c r="X72" s="26"/>
      <c r="Y72" s="25">
        <f t="shared" si="36"/>
        <v>0</v>
      </c>
      <c r="Z72" s="24"/>
      <c r="AA72" s="25">
        <f t="shared" si="37"/>
        <v>0</v>
      </c>
    </row>
    <row r="73" spans="1:27" ht="12.75" customHeight="1">
      <c r="A73" s="17">
        <f t="shared" si="38"/>
        <v>70</v>
      </c>
      <c r="B73" s="28" t="s">
        <v>93</v>
      </c>
      <c r="C73" s="19" t="s">
        <v>30</v>
      </c>
      <c r="D73" s="20">
        <f t="shared" si="26"/>
        <v>0</v>
      </c>
      <c r="E73" s="32">
        <v>39.808999999999997</v>
      </c>
      <c r="F73" s="30">
        <f t="shared" si="27"/>
        <v>0</v>
      </c>
      <c r="G73" s="23"/>
      <c r="H73" s="24"/>
      <c r="I73" s="25">
        <f t="shared" si="28"/>
        <v>0</v>
      </c>
      <c r="J73" s="26"/>
      <c r="K73" s="25">
        <f t="shared" si="29"/>
        <v>0</v>
      </c>
      <c r="L73" s="26"/>
      <c r="M73" s="25">
        <f t="shared" si="30"/>
        <v>0</v>
      </c>
      <c r="N73" s="26"/>
      <c r="O73" s="25">
        <f t="shared" si="31"/>
        <v>0</v>
      </c>
      <c r="P73" s="24"/>
      <c r="Q73" s="25">
        <f t="shared" si="32"/>
        <v>0</v>
      </c>
      <c r="R73" s="26"/>
      <c r="S73" s="25">
        <f t="shared" si="33"/>
        <v>0</v>
      </c>
      <c r="T73" s="27"/>
      <c r="U73" s="25">
        <f t="shared" si="34"/>
        <v>0</v>
      </c>
      <c r="V73" s="27"/>
      <c r="W73" s="25">
        <f t="shared" si="35"/>
        <v>0</v>
      </c>
      <c r="X73" s="26"/>
      <c r="Y73" s="25">
        <f t="shared" si="36"/>
        <v>0</v>
      </c>
      <c r="Z73" s="24"/>
      <c r="AA73" s="25">
        <f t="shared" si="37"/>
        <v>0</v>
      </c>
    </row>
    <row r="74" spans="1:27" ht="12.75" customHeight="1">
      <c r="A74" s="17">
        <f t="shared" si="38"/>
        <v>71</v>
      </c>
      <c r="B74" s="34" t="s">
        <v>94</v>
      </c>
      <c r="C74" s="19" t="s">
        <v>30</v>
      </c>
      <c r="D74" s="20">
        <f t="shared" si="26"/>
        <v>0</v>
      </c>
      <c r="E74" s="32">
        <v>2.9040000000000004</v>
      </c>
      <c r="F74" s="30">
        <f t="shared" si="27"/>
        <v>0</v>
      </c>
      <c r="G74" s="23"/>
      <c r="H74" s="24"/>
      <c r="I74" s="25">
        <f t="shared" si="28"/>
        <v>0</v>
      </c>
      <c r="J74" s="26"/>
      <c r="K74" s="25">
        <f t="shared" si="29"/>
        <v>0</v>
      </c>
      <c r="L74" s="26"/>
      <c r="M74" s="25">
        <f t="shared" si="30"/>
        <v>0</v>
      </c>
      <c r="N74" s="26"/>
      <c r="O74" s="25">
        <f t="shared" si="31"/>
        <v>0</v>
      </c>
      <c r="P74" s="24"/>
      <c r="Q74" s="25">
        <f t="shared" si="32"/>
        <v>0</v>
      </c>
      <c r="R74" s="26"/>
      <c r="S74" s="25">
        <f t="shared" si="33"/>
        <v>0</v>
      </c>
      <c r="T74" s="27"/>
      <c r="U74" s="25">
        <f t="shared" si="34"/>
        <v>0</v>
      </c>
      <c r="V74" s="26"/>
      <c r="W74" s="25">
        <f t="shared" si="35"/>
        <v>0</v>
      </c>
      <c r="X74" s="26"/>
      <c r="Y74" s="25">
        <f t="shared" si="36"/>
        <v>0</v>
      </c>
      <c r="Z74" s="24"/>
      <c r="AA74" s="25">
        <f t="shared" si="37"/>
        <v>0</v>
      </c>
    </row>
    <row r="75" spans="1:27" ht="12.75" customHeight="1">
      <c r="A75" s="17">
        <f t="shared" si="38"/>
        <v>72</v>
      </c>
      <c r="B75" s="34" t="s">
        <v>95</v>
      </c>
      <c r="C75" s="12" t="s">
        <v>30</v>
      </c>
      <c r="D75" s="20">
        <f t="shared" si="26"/>
        <v>5</v>
      </c>
      <c r="E75" s="32">
        <v>2.98</v>
      </c>
      <c r="F75" s="30">
        <f t="shared" si="27"/>
        <v>14.9</v>
      </c>
      <c r="G75" s="23"/>
      <c r="H75" s="24"/>
      <c r="I75" s="25">
        <f t="shared" si="28"/>
        <v>0</v>
      </c>
      <c r="J75" s="26"/>
      <c r="K75" s="25">
        <f t="shared" si="29"/>
        <v>0</v>
      </c>
      <c r="L75" s="26">
        <v>5</v>
      </c>
      <c r="M75" s="25">
        <f t="shared" si="30"/>
        <v>14.9</v>
      </c>
      <c r="N75" s="26"/>
      <c r="O75" s="25">
        <f t="shared" si="31"/>
        <v>0</v>
      </c>
      <c r="P75" s="24"/>
      <c r="Q75" s="25">
        <f t="shared" si="32"/>
        <v>0</v>
      </c>
      <c r="R75" s="26"/>
      <c r="S75" s="25">
        <f t="shared" si="33"/>
        <v>0</v>
      </c>
      <c r="T75" s="27"/>
      <c r="U75" s="25">
        <f t="shared" si="34"/>
        <v>0</v>
      </c>
      <c r="V75" s="27"/>
      <c r="W75" s="25">
        <f t="shared" si="35"/>
        <v>0</v>
      </c>
      <c r="X75" s="26"/>
      <c r="Y75" s="25">
        <f t="shared" si="36"/>
        <v>0</v>
      </c>
      <c r="Z75" s="24"/>
      <c r="AA75" s="25">
        <f t="shared" si="37"/>
        <v>0</v>
      </c>
    </row>
    <row r="76" spans="1:27" ht="12.75" customHeight="1">
      <c r="A76" s="17">
        <f t="shared" si="38"/>
        <v>73</v>
      </c>
      <c r="B76" s="34" t="s">
        <v>96</v>
      </c>
      <c r="C76" s="12" t="s">
        <v>30</v>
      </c>
      <c r="D76" s="20">
        <f t="shared" si="26"/>
        <v>5</v>
      </c>
      <c r="E76" s="32">
        <v>4.99</v>
      </c>
      <c r="F76" s="30">
        <f t="shared" si="27"/>
        <v>24.950000000000003</v>
      </c>
      <c r="G76" s="23"/>
      <c r="H76" s="24"/>
      <c r="I76" s="25">
        <f t="shared" si="28"/>
        <v>0</v>
      </c>
      <c r="J76" s="26"/>
      <c r="K76" s="25">
        <f t="shared" si="29"/>
        <v>0</v>
      </c>
      <c r="L76" s="26">
        <v>5</v>
      </c>
      <c r="M76" s="25">
        <f t="shared" si="30"/>
        <v>24.950000000000003</v>
      </c>
      <c r="N76" s="26"/>
      <c r="O76" s="25">
        <f t="shared" si="31"/>
        <v>0</v>
      </c>
      <c r="P76" s="24"/>
      <c r="Q76" s="25">
        <f t="shared" si="32"/>
        <v>0</v>
      </c>
      <c r="R76" s="26"/>
      <c r="S76" s="25">
        <f t="shared" si="33"/>
        <v>0</v>
      </c>
      <c r="T76" s="27"/>
      <c r="U76" s="25">
        <f t="shared" si="34"/>
        <v>0</v>
      </c>
      <c r="V76" s="27"/>
      <c r="W76" s="25">
        <f t="shared" si="35"/>
        <v>0</v>
      </c>
      <c r="X76" s="26"/>
      <c r="Y76" s="25">
        <f t="shared" si="36"/>
        <v>0</v>
      </c>
      <c r="Z76" s="24"/>
      <c r="AA76" s="25">
        <f t="shared" si="37"/>
        <v>0</v>
      </c>
    </row>
    <row r="77" spans="1:27" ht="12.75" customHeight="1">
      <c r="A77" s="17">
        <f t="shared" si="38"/>
        <v>74</v>
      </c>
      <c r="B77" s="28" t="s">
        <v>97</v>
      </c>
      <c r="C77" s="19" t="s">
        <v>63</v>
      </c>
      <c r="D77" s="20">
        <f t="shared" si="26"/>
        <v>5</v>
      </c>
      <c r="E77" s="32">
        <v>4.0480000000000009</v>
      </c>
      <c r="F77" s="30">
        <f t="shared" si="27"/>
        <v>20.240000000000006</v>
      </c>
      <c r="G77" s="23"/>
      <c r="H77" s="24"/>
      <c r="I77" s="25">
        <f t="shared" si="28"/>
        <v>0</v>
      </c>
      <c r="J77" s="26"/>
      <c r="K77" s="25">
        <f t="shared" si="29"/>
        <v>0</v>
      </c>
      <c r="L77" s="26">
        <v>5</v>
      </c>
      <c r="M77" s="25">
        <f t="shared" si="30"/>
        <v>20.240000000000006</v>
      </c>
      <c r="N77" s="26"/>
      <c r="O77" s="25">
        <f t="shared" si="31"/>
        <v>0</v>
      </c>
      <c r="P77" s="24"/>
      <c r="Q77" s="25">
        <f t="shared" si="32"/>
        <v>0</v>
      </c>
      <c r="R77" s="26"/>
      <c r="S77" s="25">
        <f t="shared" si="33"/>
        <v>0</v>
      </c>
      <c r="T77" s="27"/>
      <c r="U77" s="25">
        <f t="shared" si="34"/>
        <v>0</v>
      </c>
      <c r="V77" s="27"/>
      <c r="W77" s="25">
        <f t="shared" si="35"/>
        <v>0</v>
      </c>
      <c r="X77" s="26"/>
      <c r="Y77" s="25">
        <f t="shared" si="36"/>
        <v>0</v>
      </c>
      <c r="Z77" s="24"/>
      <c r="AA77" s="25">
        <f t="shared" si="37"/>
        <v>0</v>
      </c>
    </row>
    <row r="78" spans="1:27" ht="12.75" customHeight="1">
      <c r="A78" s="17">
        <f t="shared" si="38"/>
        <v>75</v>
      </c>
      <c r="B78" s="28" t="s">
        <v>98</v>
      </c>
      <c r="C78" s="19" t="s">
        <v>20</v>
      </c>
      <c r="D78" s="20">
        <f t="shared" si="26"/>
        <v>5</v>
      </c>
      <c r="E78" s="32">
        <v>7.3590000000000009</v>
      </c>
      <c r="F78" s="30">
        <f t="shared" si="27"/>
        <v>36.795000000000002</v>
      </c>
      <c r="G78" s="23"/>
      <c r="H78" s="24"/>
      <c r="I78" s="25">
        <f t="shared" si="28"/>
        <v>0</v>
      </c>
      <c r="J78" s="26"/>
      <c r="K78" s="25">
        <f t="shared" si="29"/>
        <v>0</v>
      </c>
      <c r="L78" s="26">
        <v>5</v>
      </c>
      <c r="M78" s="25">
        <f t="shared" si="30"/>
        <v>36.795000000000002</v>
      </c>
      <c r="N78" s="26"/>
      <c r="O78" s="25">
        <f t="shared" si="31"/>
        <v>0</v>
      </c>
      <c r="P78" s="24"/>
      <c r="Q78" s="25">
        <f t="shared" si="32"/>
        <v>0</v>
      </c>
      <c r="R78" s="26"/>
      <c r="S78" s="25">
        <f t="shared" si="33"/>
        <v>0</v>
      </c>
      <c r="T78" s="27"/>
      <c r="U78" s="25">
        <f t="shared" si="34"/>
        <v>0</v>
      </c>
      <c r="V78" s="27"/>
      <c r="W78" s="25">
        <f t="shared" si="35"/>
        <v>0</v>
      </c>
      <c r="X78" s="26"/>
      <c r="Y78" s="25">
        <f t="shared" si="36"/>
        <v>0</v>
      </c>
      <c r="Z78" s="24"/>
      <c r="AA78" s="25">
        <f t="shared" si="37"/>
        <v>0</v>
      </c>
    </row>
    <row r="79" spans="1:27" ht="12.75" customHeight="1">
      <c r="A79" s="17">
        <f t="shared" si="38"/>
        <v>76</v>
      </c>
      <c r="B79" s="28" t="s">
        <v>99</v>
      </c>
      <c r="C79" s="19" t="s">
        <v>20</v>
      </c>
      <c r="D79" s="20">
        <f t="shared" si="26"/>
        <v>5</v>
      </c>
      <c r="E79" s="32">
        <v>7.3590000000000009</v>
      </c>
      <c r="F79" s="30">
        <f t="shared" si="27"/>
        <v>36.795000000000002</v>
      </c>
      <c r="G79" s="23"/>
      <c r="H79" s="24"/>
      <c r="I79" s="25">
        <f t="shared" si="28"/>
        <v>0</v>
      </c>
      <c r="J79" s="26"/>
      <c r="K79" s="25">
        <f t="shared" si="29"/>
        <v>0</v>
      </c>
      <c r="L79" s="26">
        <v>5</v>
      </c>
      <c r="M79" s="25">
        <f t="shared" si="30"/>
        <v>36.795000000000002</v>
      </c>
      <c r="N79" s="26"/>
      <c r="O79" s="25">
        <f t="shared" si="31"/>
        <v>0</v>
      </c>
      <c r="P79" s="24"/>
      <c r="Q79" s="25">
        <f t="shared" si="32"/>
        <v>0</v>
      </c>
      <c r="R79" s="26"/>
      <c r="S79" s="25">
        <f t="shared" si="33"/>
        <v>0</v>
      </c>
      <c r="T79" s="27"/>
      <c r="U79" s="25">
        <f t="shared" si="34"/>
        <v>0</v>
      </c>
      <c r="V79" s="27"/>
      <c r="W79" s="25">
        <f t="shared" si="35"/>
        <v>0</v>
      </c>
      <c r="X79" s="26"/>
      <c r="Y79" s="25">
        <f t="shared" si="36"/>
        <v>0</v>
      </c>
      <c r="Z79" s="24"/>
      <c r="AA79" s="25">
        <f t="shared" si="37"/>
        <v>0</v>
      </c>
    </row>
    <row r="80" spans="1:27" ht="12.75" customHeight="1">
      <c r="A80" s="17">
        <f t="shared" si="38"/>
        <v>77</v>
      </c>
      <c r="B80" s="28" t="s">
        <v>100</v>
      </c>
      <c r="C80" s="19" t="s">
        <v>63</v>
      </c>
      <c r="D80" s="20">
        <f t="shared" si="26"/>
        <v>5</v>
      </c>
      <c r="E80" s="32">
        <v>7.3590000000000009</v>
      </c>
      <c r="F80" s="30">
        <f t="shared" si="27"/>
        <v>36.795000000000002</v>
      </c>
      <c r="G80" s="23"/>
      <c r="H80" s="24"/>
      <c r="I80" s="25">
        <f t="shared" si="28"/>
        <v>0</v>
      </c>
      <c r="J80" s="26"/>
      <c r="K80" s="25">
        <f t="shared" si="29"/>
        <v>0</v>
      </c>
      <c r="L80" s="26">
        <v>5</v>
      </c>
      <c r="M80" s="25">
        <f t="shared" si="30"/>
        <v>36.795000000000002</v>
      </c>
      <c r="N80" s="26"/>
      <c r="O80" s="25">
        <f t="shared" si="31"/>
        <v>0</v>
      </c>
      <c r="P80" s="24"/>
      <c r="Q80" s="25">
        <f t="shared" si="32"/>
        <v>0</v>
      </c>
      <c r="R80" s="26"/>
      <c r="S80" s="25">
        <f t="shared" si="33"/>
        <v>0</v>
      </c>
      <c r="T80" s="27"/>
      <c r="U80" s="25">
        <f t="shared" si="34"/>
        <v>0</v>
      </c>
      <c r="V80" s="27"/>
      <c r="W80" s="25">
        <f t="shared" si="35"/>
        <v>0</v>
      </c>
      <c r="X80" s="26"/>
      <c r="Y80" s="25">
        <f t="shared" si="36"/>
        <v>0</v>
      </c>
      <c r="Z80" s="24"/>
      <c r="AA80" s="25">
        <f t="shared" si="37"/>
        <v>0</v>
      </c>
    </row>
    <row r="81" spans="1:27" ht="12.75" customHeight="1">
      <c r="A81" s="17">
        <f t="shared" si="38"/>
        <v>78</v>
      </c>
      <c r="B81" s="28" t="s">
        <v>101</v>
      </c>
      <c r="C81" s="19" t="s">
        <v>20</v>
      </c>
      <c r="D81" s="20">
        <f t="shared" si="26"/>
        <v>5</v>
      </c>
      <c r="E81" s="32">
        <v>7.3590000000000009</v>
      </c>
      <c r="F81" s="30">
        <f t="shared" si="27"/>
        <v>36.795000000000002</v>
      </c>
      <c r="G81" s="23"/>
      <c r="H81" s="24"/>
      <c r="I81" s="25">
        <f t="shared" si="28"/>
        <v>0</v>
      </c>
      <c r="J81" s="26"/>
      <c r="K81" s="25">
        <f t="shared" si="29"/>
        <v>0</v>
      </c>
      <c r="L81" s="26">
        <v>5</v>
      </c>
      <c r="M81" s="25">
        <f t="shared" si="30"/>
        <v>36.795000000000002</v>
      </c>
      <c r="N81" s="26"/>
      <c r="O81" s="25">
        <f t="shared" si="31"/>
        <v>0</v>
      </c>
      <c r="P81" s="24"/>
      <c r="Q81" s="25">
        <f t="shared" si="32"/>
        <v>0</v>
      </c>
      <c r="R81" s="26"/>
      <c r="S81" s="25">
        <f t="shared" si="33"/>
        <v>0</v>
      </c>
      <c r="T81" s="27"/>
      <c r="U81" s="25">
        <f t="shared" si="34"/>
        <v>0</v>
      </c>
      <c r="V81" s="27"/>
      <c r="W81" s="25">
        <f t="shared" si="35"/>
        <v>0</v>
      </c>
      <c r="X81" s="26"/>
      <c r="Y81" s="25">
        <f t="shared" si="36"/>
        <v>0</v>
      </c>
      <c r="Z81" s="24"/>
      <c r="AA81" s="25">
        <f t="shared" si="37"/>
        <v>0</v>
      </c>
    </row>
    <row r="82" spans="1:27" ht="12.75" customHeight="1">
      <c r="A82" s="17">
        <f t="shared" si="38"/>
        <v>79</v>
      </c>
      <c r="B82" s="28" t="s">
        <v>102</v>
      </c>
      <c r="C82" s="19" t="s">
        <v>80</v>
      </c>
      <c r="D82" s="20">
        <f t="shared" si="26"/>
        <v>0</v>
      </c>
      <c r="E82" s="32">
        <v>1.7929999999999999</v>
      </c>
      <c r="F82" s="30">
        <f t="shared" si="27"/>
        <v>0</v>
      </c>
      <c r="G82" s="23"/>
      <c r="H82" s="24"/>
      <c r="I82" s="25">
        <f t="shared" si="28"/>
        <v>0</v>
      </c>
      <c r="J82" s="26"/>
      <c r="K82" s="25">
        <f t="shared" si="29"/>
        <v>0</v>
      </c>
      <c r="L82" s="26"/>
      <c r="M82" s="25">
        <f t="shared" si="30"/>
        <v>0</v>
      </c>
      <c r="N82" s="26"/>
      <c r="O82" s="25">
        <f t="shared" si="31"/>
        <v>0</v>
      </c>
      <c r="P82" s="24"/>
      <c r="Q82" s="25">
        <f t="shared" si="32"/>
        <v>0</v>
      </c>
      <c r="R82" s="26"/>
      <c r="S82" s="25">
        <f t="shared" si="33"/>
        <v>0</v>
      </c>
      <c r="T82" s="27"/>
      <c r="U82" s="25">
        <f t="shared" si="34"/>
        <v>0</v>
      </c>
      <c r="V82" s="27"/>
      <c r="W82" s="25">
        <f t="shared" si="35"/>
        <v>0</v>
      </c>
      <c r="X82" s="26"/>
      <c r="Y82" s="25">
        <f t="shared" si="36"/>
        <v>0</v>
      </c>
      <c r="Z82" s="24"/>
      <c r="AA82" s="25">
        <f t="shared" si="37"/>
        <v>0</v>
      </c>
    </row>
    <row r="83" spans="1:27" ht="12.75" customHeight="1">
      <c r="A83" s="17">
        <f t="shared" si="38"/>
        <v>80</v>
      </c>
      <c r="B83" s="34" t="s">
        <v>103</v>
      </c>
      <c r="C83" s="19" t="s">
        <v>30</v>
      </c>
      <c r="D83" s="20">
        <f t="shared" si="26"/>
        <v>2</v>
      </c>
      <c r="E83" s="32">
        <v>2.3980000000000006</v>
      </c>
      <c r="F83" s="30">
        <f t="shared" si="27"/>
        <v>4.7960000000000012</v>
      </c>
      <c r="G83" s="23"/>
      <c r="H83" s="24"/>
      <c r="I83" s="25">
        <f t="shared" si="28"/>
        <v>0</v>
      </c>
      <c r="J83" s="26"/>
      <c r="K83" s="25">
        <f t="shared" si="29"/>
        <v>0</v>
      </c>
      <c r="L83" s="26">
        <v>2</v>
      </c>
      <c r="M83" s="25">
        <f t="shared" si="30"/>
        <v>4.7960000000000012</v>
      </c>
      <c r="N83" s="26"/>
      <c r="O83" s="25">
        <f t="shared" si="31"/>
        <v>0</v>
      </c>
      <c r="P83" s="24"/>
      <c r="Q83" s="25">
        <f t="shared" si="32"/>
        <v>0</v>
      </c>
      <c r="R83" s="26"/>
      <c r="S83" s="25">
        <f t="shared" si="33"/>
        <v>0</v>
      </c>
      <c r="T83" s="27"/>
      <c r="U83" s="25">
        <f t="shared" si="34"/>
        <v>0</v>
      </c>
      <c r="V83" s="26"/>
      <c r="W83" s="25">
        <f t="shared" si="35"/>
        <v>0</v>
      </c>
      <c r="X83" s="26"/>
      <c r="Y83" s="25">
        <f t="shared" si="36"/>
        <v>0</v>
      </c>
      <c r="Z83" s="24"/>
      <c r="AA83" s="25">
        <f t="shared" si="37"/>
        <v>0</v>
      </c>
    </row>
    <row r="84" spans="1:27" ht="12.75" customHeight="1">
      <c r="A84" s="17">
        <f t="shared" si="38"/>
        <v>81</v>
      </c>
      <c r="B84" s="34" t="s">
        <v>104</v>
      </c>
      <c r="C84" s="19" t="s">
        <v>18</v>
      </c>
      <c r="D84" s="20">
        <f t="shared" si="26"/>
        <v>0</v>
      </c>
      <c r="E84" s="32">
        <v>17.423999999999999</v>
      </c>
      <c r="F84" s="30">
        <f t="shared" si="27"/>
        <v>0</v>
      </c>
      <c r="G84" s="23"/>
      <c r="H84" s="24"/>
      <c r="I84" s="25">
        <f t="shared" si="28"/>
        <v>0</v>
      </c>
      <c r="J84" s="26"/>
      <c r="K84" s="25">
        <f t="shared" si="29"/>
        <v>0</v>
      </c>
      <c r="L84" s="26"/>
      <c r="M84" s="25">
        <f t="shared" si="30"/>
        <v>0</v>
      </c>
      <c r="N84" s="26"/>
      <c r="O84" s="25">
        <f t="shared" si="31"/>
        <v>0</v>
      </c>
      <c r="P84" s="24"/>
      <c r="Q84" s="25">
        <f t="shared" si="32"/>
        <v>0</v>
      </c>
      <c r="R84" s="26"/>
      <c r="S84" s="25">
        <f t="shared" si="33"/>
        <v>0</v>
      </c>
      <c r="T84" s="27"/>
      <c r="U84" s="25">
        <f t="shared" si="34"/>
        <v>0</v>
      </c>
      <c r="V84" s="26"/>
      <c r="W84" s="25">
        <f t="shared" si="35"/>
        <v>0</v>
      </c>
      <c r="X84" s="26"/>
      <c r="Y84" s="25">
        <f t="shared" si="36"/>
        <v>0</v>
      </c>
      <c r="Z84" s="24"/>
      <c r="AA84" s="25">
        <f t="shared" si="37"/>
        <v>0</v>
      </c>
    </row>
    <row r="85" spans="1:27" ht="12.75" customHeight="1">
      <c r="A85" s="17">
        <f t="shared" si="38"/>
        <v>82</v>
      </c>
      <c r="B85" s="28" t="s">
        <v>105</v>
      </c>
      <c r="C85" s="19" t="s">
        <v>20</v>
      </c>
      <c r="D85" s="20">
        <f t="shared" si="26"/>
        <v>0</v>
      </c>
      <c r="E85" s="29">
        <v>14.85</v>
      </c>
      <c r="F85" s="30">
        <f t="shared" si="27"/>
        <v>0</v>
      </c>
      <c r="G85" s="23"/>
      <c r="H85" s="24"/>
      <c r="I85" s="25">
        <f t="shared" si="28"/>
        <v>0</v>
      </c>
      <c r="J85" s="26"/>
      <c r="K85" s="25">
        <f t="shared" si="29"/>
        <v>0</v>
      </c>
      <c r="L85" s="26"/>
      <c r="M85" s="25">
        <f t="shared" si="30"/>
        <v>0</v>
      </c>
      <c r="N85" s="26"/>
      <c r="O85" s="25">
        <f t="shared" si="31"/>
        <v>0</v>
      </c>
      <c r="P85" s="24"/>
      <c r="Q85" s="25">
        <f t="shared" si="32"/>
        <v>0</v>
      </c>
      <c r="R85" s="26"/>
      <c r="S85" s="25">
        <f t="shared" si="33"/>
        <v>0</v>
      </c>
      <c r="T85" s="27"/>
      <c r="U85" s="25">
        <f t="shared" si="34"/>
        <v>0</v>
      </c>
      <c r="V85" s="27"/>
      <c r="W85" s="25">
        <f t="shared" si="35"/>
        <v>0</v>
      </c>
      <c r="X85" s="26"/>
      <c r="Y85" s="25">
        <f t="shared" si="36"/>
        <v>0</v>
      </c>
      <c r="Z85" s="24"/>
      <c r="AA85" s="25">
        <f t="shared" si="37"/>
        <v>0</v>
      </c>
    </row>
    <row r="86" spans="1:27" ht="12.75" customHeight="1">
      <c r="A86" s="17">
        <f t="shared" si="38"/>
        <v>83</v>
      </c>
      <c r="B86" s="28" t="s">
        <v>106</v>
      </c>
      <c r="C86" s="19" t="s">
        <v>20</v>
      </c>
      <c r="D86" s="20">
        <f t="shared" si="26"/>
        <v>10</v>
      </c>
      <c r="E86" s="29">
        <v>14.85</v>
      </c>
      <c r="F86" s="30">
        <f t="shared" si="27"/>
        <v>148.5</v>
      </c>
      <c r="G86" s="23"/>
      <c r="H86" s="24"/>
      <c r="I86" s="25">
        <f t="shared" si="28"/>
        <v>0</v>
      </c>
      <c r="J86" s="26"/>
      <c r="K86" s="25">
        <f t="shared" si="29"/>
        <v>0</v>
      </c>
      <c r="L86" s="26">
        <v>10</v>
      </c>
      <c r="M86" s="25">
        <f t="shared" si="30"/>
        <v>148.5</v>
      </c>
      <c r="N86" s="26"/>
      <c r="O86" s="25">
        <f t="shared" si="31"/>
        <v>0</v>
      </c>
      <c r="P86" s="24"/>
      <c r="Q86" s="25">
        <f t="shared" si="32"/>
        <v>0</v>
      </c>
      <c r="R86" s="26"/>
      <c r="S86" s="25">
        <f t="shared" si="33"/>
        <v>0</v>
      </c>
      <c r="T86" s="27"/>
      <c r="U86" s="25">
        <f t="shared" si="34"/>
        <v>0</v>
      </c>
      <c r="V86" s="27"/>
      <c r="W86" s="25">
        <f t="shared" si="35"/>
        <v>0</v>
      </c>
      <c r="X86" s="26"/>
      <c r="Y86" s="25">
        <f t="shared" si="36"/>
        <v>0</v>
      </c>
      <c r="Z86" s="24"/>
      <c r="AA86" s="25">
        <f t="shared" si="37"/>
        <v>0</v>
      </c>
    </row>
    <row r="87" spans="1:27" ht="12.75" customHeight="1">
      <c r="A87" s="17">
        <f t="shared" si="38"/>
        <v>84</v>
      </c>
      <c r="B87" s="28" t="s">
        <v>107</v>
      </c>
      <c r="C87" s="19" t="s">
        <v>18</v>
      </c>
      <c r="D87" s="20">
        <f t="shared" si="26"/>
        <v>0</v>
      </c>
      <c r="E87" s="32">
        <v>3.4540000000000006</v>
      </c>
      <c r="F87" s="30">
        <f t="shared" si="27"/>
        <v>0</v>
      </c>
      <c r="G87" s="23"/>
      <c r="H87" s="24"/>
      <c r="I87" s="25">
        <f t="shared" si="28"/>
        <v>0</v>
      </c>
      <c r="J87" s="26"/>
      <c r="K87" s="25">
        <f t="shared" si="29"/>
        <v>0</v>
      </c>
      <c r="L87" s="26"/>
      <c r="M87" s="25">
        <f t="shared" si="30"/>
        <v>0</v>
      </c>
      <c r="N87" s="26"/>
      <c r="O87" s="25">
        <f t="shared" si="31"/>
        <v>0</v>
      </c>
      <c r="P87" s="24"/>
      <c r="Q87" s="25">
        <f t="shared" si="32"/>
        <v>0</v>
      </c>
      <c r="R87" s="26"/>
      <c r="S87" s="25">
        <f t="shared" si="33"/>
        <v>0</v>
      </c>
      <c r="T87" s="27"/>
      <c r="U87" s="25">
        <f t="shared" si="34"/>
        <v>0</v>
      </c>
      <c r="V87" s="27"/>
      <c r="W87" s="25">
        <f t="shared" si="35"/>
        <v>0</v>
      </c>
      <c r="X87" s="26"/>
      <c r="Y87" s="25">
        <f t="shared" si="36"/>
        <v>0</v>
      </c>
      <c r="Z87" s="24"/>
      <c r="AA87" s="25">
        <f t="shared" si="37"/>
        <v>0</v>
      </c>
    </row>
    <row r="88" spans="1:27" ht="12.75" customHeight="1">
      <c r="A88" s="17">
        <f t="shared" si="38"/>
        <v>85</v>
      </c>
      <c r="B88" s="28" t="s">
        <v>108</v>
      </c>
      <c r="C88" s="19" t="s">
        <v>30</v>
      </c>
      <c r="D88" s="20">
        <f t="shared" si="26"/>
        <v>1</v>
      </c>
      <c r="E88" s="32">
        <v>245</v>
      </c>
      <c r="F88" s="30">
        <f t="shared" si="27"/>
        <v>245</v>
      </c>
      <c r="G88" s="23"/>
      <c r="H88" s="24">
        <v>1</v>
      </c>
      <c r="I88" s="25">
        <f t="shared" si="28"/>
        <v>245</v>
      </c>
      <c r="J88" s="26"/>
      <c r="K88" s="25">
        <f t="shared" si="29"/>
        <v>0</v>
      </c>
      <c r="L88" s="26"/>
      <c r="M88" s="25">
        <f t="shared" si="30"/>
        <v>0</v>
      </c>
      <c r="N88" s="26"/>
      <c r="O88" s="25">
        <f t="shared" si="31"/>
        <v>0</v>
      </c>
      <c r="P88" s="24"/>
      <c r="Q88" s="25">
        <f t="shared" si="32"/>
        <v>0</v>
      </c>
      <c r="R88" s="26"/>
      <c r="S88" s="25">
        <f t="shared" si="33"/>
        <v>0</v>
      </c>
      <c r="T88" s="27"/>
      <c r="U88" s="25">
        <f t="shared" si="34"/>
        <v>0</v>
      </c>
      <c r="V88" s="27"/>
      <c r="W88" s="25">
        <f t="shared" si="35"/>
        <v>0</v>
      </c>
      <c r="X88" s="26"/>
      <c r="Y88" s="25">
        <f t="shared" si="36"/>
        <v>0</v>
      </c>
      <c r="Z88" s="24"/>
      <c r="AA88" s="25">
        <f t="shared" si="37"/>
        <v>0</v>
      </c>
    </row>
    <row r="89" spans="1:27" ht="12.75" customHeight="1">
      <c r="A89" s="17">
        <f t="shared" si="38"/>
        <v>86</v>
      </c>
      <c r="B89" s="38" t="s">
        <v>109</v>
      </c>
      <c r="C89" s="19" t="s">
        <v>20</v>
      </c>
      <c r="D89" s="20">
        <f t="shared" si="26"/>
        <v>0</v>
      </c>
      <c r="E89" s="39">
        <v>1000</v>
      </c>
      <c r="F89" s="30">
        <f t="shared" si="27"/>
        <v>0</v>
      </c>
      <c r="G89" s="23"/>
      <c r="H89" s="24">
        <v>0</v>
      </c>
      <c r="I89" s="25">
        <f t="shared" si="28"/>
        <v>0</v>
      </c>
      <c r="J89" s="26"/>
      <c r="K89" s="25">
        <f t="shared" si="29"/>
        <v>0</v>
      </c>
      <c r="L89" s="26"/>
      <c r="M89" s="25">
        <f t="shared" si="30"/>
        <v>0</v>
      </c>
      <c r="N89" s="26"/>
      <c r="O89" s="40">
        <f t="shared" si="31"/>
        <v>0</v>
      </c>
      <c r="P89" s="24"/>
      <c r="Q89" s="25">
        <f t="shared" si="32"/>
        <v>0</v>
      </c>
      <c r="R89" s="26"/>
      <c r="S89" s="25">
        <f t="shared" si="33"/>
        <v>0</v>
      </c>
      <c r="T89" s="27"/>
      <c r="U89" s="25">
        <f t="shared" si="34"/>
        <v>0</v>
      </c>
      <c r="V89" s="27"/>
      <c r="W89" s="25">
        <f t="shared" si="35"/>
        <v>0</v>
      </c>
      <c r="X89" s="26"/>
      <c r="Y89" s="25">
        <f t="shared" si="36"/>
        <v>0</v>
      </c>
      <c r="Z89" s="24"/>
      <c r="AA89" s="25">
        <f t="shared" si="37"/>
        <v>0</v>
      </c>
    </row>
    <row r="90" spans="1:27" ht="12.75" customHeight="1">
      <c r="A90" s="17">
        <f t="shared" si="38"/>
        <v>87</v>
      </c>
      <c r="B90" s="28" t="s">
        <v>110</v>
      </c>
      <c r="C90" s="19" t="s">
        <v>20</v>
      </c>
      <c r="D90" s="20">
        <f t="shared" si="26"/>
        <v>0</v>
      </c>
      <c r="E90" s="32">
        <v>5.6</v>
      </c>
      <c r="F90" s="30">
        <f t="shared" si="27"/>
        <v>0</v>
      </c>
      <c r="G90" s="23"/>
      <c r="H90" s="24"/>
      <c r="I90" s="25">
        <f t="shared" si="28"/>
        <v>0</v>
      </c>
      <c r="J90" s="26"/>
      <c r="K90" s="25">
        <f t="shared" si="29"/>
        <v>0</v>
      </c>
      <c r="L90" s="26"/>
      <c r="M90" s="25">
        <f t="shared" si="30"/>
        <v>0</v>
      </c>
      <c r="N90" s="26"/>
      <c r="O90" s="25">
        <f t="shared" si="31"/>
        <v>0</v>
      </c>
      <c r="P90" s="24"/>
      <c r="Q90" s="25">
        <f t="shared" si="32"/>
        <v>0</v>
      </c>
      <c r="R90" s="26"/>
      <c r="S90" s="25">
        <f t="shared" si="33"/>
        <v>0</v>
      </c>
      <c r="T90" s="27"/>
      <c r="U90" s="25">
        <f t="shared" si="34"/>
        <v>0</v>
      </c>
      <c r="V90" s="27"/>
      <c r="W90" s="25">
        <f t="shared" si="35"/>
        <v>0</v>
      </c>
      <c r="X90" s="26"/>
      <c r="Y90" s="25">
        <f t="shared" si="36"/>
        <v>0</v>
      </c>
      <c r="Z90" s="24"/>
      <c r="AA90" s="25">
        <f t="shared" si="37"/>
        <v>0</v>
      </c>
    </row>
    <row r="91" spans="1:27" ht="12.75" customHeight="1">
      <c r="A91" s="17">
        <f t="shared" si="38"/>
        <v>88</v>
      </c>
      <c r="B91" s="34" t="s">
        <v>111</v>
      </c>
      <c r="C91" s="19" t="s">
        <v>30</v>
      </c>
      <c r="D91" s="20">
        <f t="shared" si="26"/>
        <v>0</v>
      </c>
      <c r="E91" s="32">
        <v>3.1790000000000003</v>
      </c>
      <c r="F91" s="30">
        <f t="shared" si="27"/>
        <v>0</v>
      </c>
      <c r="G91" s="23"/>
      <c r="H91" s="24"/>
      <c r="I91" s="25">
        <f t="shared" si="28"/>
        <v>0</v>
      </c>
      <c r="J91" s="26"/>
      <c r="K91" s="25">
        <f t="shared" si="29"/>
        <v>0</v>
      </c>
      <c r="L91" s="26"/>
      <c r="M91" s="25">
        <f t="shared" si="30"/>
        <v>0</v>
      </c>
      <c r="N91" s="26"/>
      <c r="O91" s="25">
        <f t="shared" si="31"/>
        <v>0</v>
      </c>
      <c r="P91" s="24"/>
      <c r="Q91" s="25">
        <f t="shared" si="32"/>
        <v>0</v>
      </c>
      <c r="R91" s="26"/>
      <c r="S91" s="25">
        <f t="shared" si="33"/>
        <v>0</v>
      </c>
      <c r="T91" s="27"/>
      <c r="U91" s="25">
        <f t="shared" si="34"/>
        <v>0</v>
      </c>
      <c r="V91" s="26"/>
      <c r="W91" s="25">
        <f t="shared" si="35"/>
        <v>0</v>
      </c>
      <c r="X91" s="26"/>
      <c r="Y91" s="25">
        <f t="shared" si="36"/>
        <v>0</v>
      </c>
      <c r="Z91" s="24"/>
      <c r="AA91" s="25">
        <f t="shared" si="37"/>
        <v>0</v>
      </c>
    </row>
    <row r="92" spans="1:27" ht="12.75" customHeight="1">
      <c r="A92" s="17">
        <f t="shared" si="38"/>
        <v>89</v>
      </c>
      <c r="B92" s="28" t="s">
        <v>112</v>
      </c>
      <c r="C92" s="19" t="s">
        <v>20</v>
      </c>
      <c r="D92" s="20">
        <f t="shared" si="26"/>
        <v>5</v>
      </c>
      <c r="E92" s="32">
        <v>4.8289999999999997</v>
      </c>
      <c r="F92" s="30">
        <f t="shared" si="27"/>
        <v>24.145</v>
      </c>
      <c r="G92" s="23"/>
      <c r="H92" s="24">
        <v>4</v>
      </c>
      <c r="I92" s="25">
        <f t="shared" si="28"/>
        <v>19.315999999999999</v>
      </c>
      <c r="J92" s="26"/>
      <c r="K92" s="25">
        <f t="shared" si="29"/>
        <v>0</v>
      </c>
      <c r="L92" s="26">
        <v>1</v>
      </c>
      <c r="M92" s="25">
        <f t="shared" si="30"/>
        <v>4.8289999999999997</v>
      </c>
      <c r="N92" s="26"/>
      <c r="O92" s="25">
        <f t="shared" si="31"/>
        <v>0</v>
      </c>
      <c r="P92" s="24"/>
      <c r="Q92" s="25">
        <f t="shared" si="32"/>
        <v>0</v>
      </c>
      <c r="R92" s="26"/>
      <c r="S92" s="25">
        <f t="shared" si="33"/>
        <v>0</v>
      </c>
      <c r="T92" s="27"/>
      <c r="U92" s="25">
        <f t="shared" si="34"/>
        <v>0</v>
      </c>
      <c r="V92" s="27"/>
      <c r="W92" s="25">
        <f t="shared" si="35"/>
        <v>0</v>
      </c>
      <c r="X92" s="26"/>
      <c r="Y92" s="25">
        <f t="shared" si="36"/>
        <v>0</v>
      </c>
      <c r="Z92" s="24"/>
      <c r="AA92" s="25">
        <f t="shared" si="37"/>
        <v>0</v>
      </c>
    </row>
    <row r="93" spans="1:27" ht="12.75" customHeight="1">
      <c r="A93" s="17">
        <f t="shared" si="38"/>
        <v>90</v>
      </c>
      <c r="B93" s="34" t="s">
        <v>113</v>
      </c>
      <c r="C93" s="12" t="s">
        <v>18</v>
      </c>
      <c r="D93" s="20">
        <f t="shared" si="26"/>
        <v>4</v>
      </c>
      <c r="E93" s="32">
        <v>28.28</v>
      </c>
      <c r="F93" s="30">
        <f t="shared" si="27"/>
        <v>113.12</v>
      </c>
      <c r="G93" s="23"/>
      <c r="H93" s="24">
        <v>4</v>
      </c>
      <c r="I93" s="25">
        <f t="shared" si="28"/>
        <v>113.12</v>
      </c>
      <c r="J93" s="26"/>
      <c r="K93" s="25">
        <f t="shared" si="29"/>
        <v>0</v>
      </c>
      <c r="L93" s="26"/>
      <c r="M93" s="25">
        <f t="shared" si="30"/>
        <v>0</v>
      </c>
      <c r="N93" s="26"/>
      <c r="O93" s="25">
        <f t="shared" si="31"/>
        <v>0</v>
      </c>
      <c r="P93" s="24"/>
      <c r="Q93" s="25">
        <f t="shared" si="32"/>
        <v>0</v>
      </c>
      <c r="R93" s="26"/>
      <c r="S93" s="25">
        <f t="shared" si="33"/>
        <v>0</v>
      </c>
      <c r="T93" s="27"/>
      <c r="U93" s="25">
        <f t="shared" si="34"/>
        <v>0</v>
      </c>
      <c r="V93" s="27"/>
      <c r="W93" s="25">
        <f t="shared" si="35"/>
        <v>0</v>
      </c>
      <c r="X93" s="26"/>
      <c r="Y93" s="25">
        <f t="shared" si="36"/>
        <v>0</v>
      </c>
      <c r="Z93" s="24"/>
      <c r="AA93" s="25">
        <f t="shared" si="37"/>
        <v>0</v>
      </c>
    </row>
    <row r="94" spans="1:27" ht="12.75" customHeight="1">
      <c r="A94" s="17">
        <f t="shared" si="38"/>
        <v>91</v>
      </c>
      <c r="B94" s="34" t="s">
        <v>114</v>
      </c>
      <c r="C94" s="12" t="s">
        <v>18</v>
      </c>
      <c r="D94" s="20">
        <f t="shared" si="26"/>
        <v>0</v>
      </c>
      <c r="E94" s="32">
        <v>28.28</v>
      </c>
      <c r="F94" s="30">
        <f t="shared" si="27"/>
        <v>0</v>
      </c>
      <c r="G94" s="23"/>
      <c r="H94" s="24"/>
      <c r="I94" s="25">
        <f t="shared" si="28"/>
        <v>0</v>
      </c>
      <c r="J94" s="26"/>
      <c r="K94" s="25">
        <f t="shared" si="29"/>
        <v>0</v>
      </c>
      <c r="L94" s="26"/>
      <c r="M94" s="25">
        <f t="shared" si="30"/>
        <v>0</v>
      </c>
      <c r="N94" s="26"/>
      <c r="O94" s="25">
        <f t="shared" si="31"/>
        <v>0</v>
      </c>
      <c r="P94" s="24"/>
      <c r="Q94" s="25">
        <f t="shared" si="32"/>
        <v>0</v>
      </c>
      <c r="R94" s="26"/>
      <c r="S94" s="25">
        <f t="shared" si="33"/>
        <v>0</v>
      </c>
      <c r="T94" s="27"/>
      <c r="U94" s="25">
        <f t="shared" si="34"/>
        <v>0</v>
      </c>
      <c r="V94" s="27"/>
      <c r="W94" s="25">
        <f t="shared" si="35"/>
        <v>0</v>
      </c>
      <c r="X94" s="26"/>
      <c r="Y94" s="25">
        <f t="shared" si="36"/>
        <v>0</v>
      </c>
      <c r="Z94" s="24"/>
      <c r="AA94" s="25">
        <f t="shared" si="37"/>
        <v>0</v>
      </c>
    </row>
    <row r="95" spans="1:27" ht="12.75" customHeight="1">
      <c r="A95" s="17">
        <f t="shared" si="38"/>
        <v>92</v>
      </c>
      <c r="B95" s="34" t="s">
        <v>115</v>
      </c>
      <c r="C95" s="19" t="s">
        <v>18</v>
      </c>
      <c r="D95" s="20">
        <f t="shared" si="26"/>
        <v>0</v>
      </c>
      <c r="E95" s="32">
        <v>17.948</v>
      </c>
      <c r="F95" s="30">
        <f t="shared" si="27"/>
        <v>0</v>
      </c>
      <c r="G95" s="23"/>
      <c r="H95" s="24"/>
      <c r="I95" s="25">
        <f t="shared" si="28"/>
        <v>0</v>
      </c>
      <c r="J95" s="26"/>
      <c r="K95" s="25">
        <f t="shared" si="29"/>
        <v>0</v>
      </c>
      <c r="L95" s="26"/>
      <c r="M95" s="25">
        <f t="shared" si="30"/>
        <v>0</v>
      </c>
      <c r="N95" s="26"/>
      <c r="O95" s="25">
        <f t="shared" si="31"/>
        <v>0</v>
      </c>
      <c r="P95" s="24"/>
      <c r="Q95" s="25">
        <f t="shared" si="32"/>
        <v>0</v>
      </c>
      <c r="R95" s="26"/>
      <c r="S95" s="25">
        <f t="shared" si="33"/>
        <v>0</v>
      </c>
      <c r="T95" s="27"/>
      <c r="U95" s="25">
        <f t="shared" si="34"/>
        <v>0</v>
      </c>
      <c r="V95" s="26"/>
      <c r="W95" s="25">
        <f t="shared" si="35"/>
        <v>0</v>
      </c>
      <c r="X95" s="26"/>
      <c r="Y95" s="25">
        <f t="shared" si="36"/>
        <v>0</v>
      </c>
      <c r="Z95" s="24"/>
      <c r="AA95" s="25">
        <f t="shared" si="37"/>
        <v>0</v>
      </c>
    </row>
    <row r="96" spans="1:27" ht="12.75" customHeight="1">
      <c r="A96" s="17">
        <f t="shared" si="38"/>
        <v>93</v>
      </c>
      <c r="B96" s="34" t="s">
        <v>116</v>
      </c>
      <c r="C96" s="19" t="s">
        <v>30</v>
      </c>
      <c r="D96" s="20">
        <f t="shared" si="26"/>
        <v>0</v>
      </c>
      <c r="E96" s="32">
        <v>1.7490000000000003</v>
      </c>
      <c r="F96" s="30">
        <f t="shared" si="27"/>
        <v>0</v>
      </c>
      <c r="G96" s="23"/>
      <c r="H96" s="24"/>
      <c r="I96" s="25">
        <f t="shared" si="28"/>
        <v>0</v>
      </c>
      <c r="J96" s="26"/>
      <c r="K96" s="25">
        <f t="shared" si="29"/>
        <v>0</v>
      </c>
      <c r="L96" s="26"/>
      <c r="M96" s="25">
        <f t="shared" si="30"/>
        <v>0</v>
      </c>
      <c r="N96" s="26"/>
      <c r="O96" s="25">
        <f t="shared" si="31"/>
        <v>0</v>
      </c>
      <c r="P96" s="24"/>
      <c r="Q96" s="25">
        <f t="shared" si="32"/>
        <v>0</v>
      </c>
      <c r="R96" s="26"/>
      <c r="S96" s="25">
        <f t="shared" si="33"/>
        <v>0</v>
      </c>
      <c r="T96" s="27"/>
      <c r="U96" s="25">
        <f t="shared" si="34"/>
        <v>0</v>
      </c>
      <c r="V96" s="26"/>
      <c r="W96" s="25">
        <f t="shared" si="35"/>
        <v>0</v>
      </c>
      <c r="X96" s="26"/>
      <c r="Y96" s="25">
        <f t="shared" si="36"/>
        <v>0</v>
      </c>
      <c r="Z96" s="24"/>
      <c r="AA96" s="25">
        <f t="shared" si="37"/>
        <v>0</v>
      </c>
    </row>
    <row r="97" spans="1:27" ht="12.75" customHeight="1">
      <c r="A97" s="17">
        <f t="shared" si="38"/>
        <v>94</v>
      </c>
      <c r="B97" s="34" t="s">
        <v>117</v>
      </c>
      <c r="C97" s="19" t="s">
        <v>30</v>
      </c>
      <c r="D97" s="20">
        <f t="shared" si="26"/>
        <v>7</v>
      </c>
      <c r="E97" s="32">
        <v>1.639</v>
      </c>
      <c r="F97" s="30">
        <f t="shared" si="27"/>
        <v>11.473000000000001</v>
      </c>
      <c r="G97" s="23"/>
      <c r="H97" s="24">
        <v>2</v>
      </c>
      <c r="I97" s="25">
        <f t="shared" si="28"/>
        <v>3.278</v>
      </c>
      <c r="J97" s="26"/>
      <c r="K97" s="25">
        <f t="shared" si="29"/>
        <v>0</v>
      </c>
      <c r="L97" s="26">
        <v>5</v>
      </c>
      <c r="M97" s="25">
        <f t="shared" si="30"/>
        <v>8.1950000000000003</v>
      </c>
      <c r="N97" s="26"/>
      <c r="O97" s="25">
        <f t="shared" si="31"/>
        <v>0</v>
      </c>
      <c r="P97" s="24"/>
      <c r="Q97" s="25">
        <f t="shared" si="32"/>
        <v>0</v>
      </c>
      <c r="R97" s="26"/>
      <c r="S97" s="25">
        <f t="shared" si="33"/>
        <v>0</v>
      </c>
      <c r="T97" s="27"/>
      <c r="U97" s="25">
        <f t="shared" si="34"/>
        <v>0</v>
      </c>
      <c r="V97" s="26"/>
      <c r="W97" s="25">
        <f t="shared" si="35"/>
        <v>0</v>
      </c>
      <c r="X97" s="26"/>
      <c r="Y97" s="25">
        <f t="shared" si="36"/>
        <v>0</v>
      </c>
      <c r="Z97" s="24"/>
      <c r="AA97" s="25">
        <f t="shared" si="37"/>
        <v>0</v>
      </c>
    </row>
    <row r="98" spans="1:27" ht="12.75" customHeight="1">
      <c r="A98" s="17">
        <f t="shared" si="38"/>
        <v>95</v>
      </c>
      <c r="B98" s="34" t="s">
        <v>118</v>
      </c>
      <c r="C98" s="19" t="s">
        <v>80</v>
      </c>
      <c r="D98" s="20">
        <f t="shared" si="26"/>
        <v>5</v>
      </c>
      <c r="E98" s="32">
        <v>1.639</v>
      </c>
      <c r="F98" s="30">
        <f t="shared" si="27"/>
        <v>8.1950000000000003</v>
      </c>
      <c r="G98" s="23"/>
      <c r="H98" s="24"/>
      <c r="I98" s="25">
        <f t="shared" si="28"/>
        <v>0</v>
      </c>
      <c r="J98" s="26"/>
      <c r="K98" s="25">
        <f t="shared" si="29"/>
        <v>0</v>
      </c>
      <c r="L98" s="26">
        <v>5</v>
      </c>
      <c r="M98" s="25">
        <f t="shared" si="30"/>
        <v>8.1950000000000003</v>
      </c>
      <c r="N98" s="26"/>
      <c r="O98" s="25">
        <f t="shared" si="31"/>
        <v>0</v>
      </c>
      <c r="P98" s="24"/>
      <c r="Q98" s="25">
        <f t="shared" si="32"/>
        <v>0</v>
      </c>
      <c r="R98" s="26"/>
      <c r="S98" s="25">
        <f t="shared" si="33"/>
        <v>0</v>
      </c>
      <c r="T98" s="27"/>
      <c r="U98" s="25">
        <f t="shared" si="34"/>
        <v>0</v>
      </c>
      <c r="V98" s="36"/>
      <c r="W98" s="25">
        <f t="shared" si="35"/>
        <v>0</v>
      </c>
      <c r="X98" s="36"/>
      <c r="Y98" s="25">
        <f t="shared" si="36"/>
        <v>0</v>
      </c>
      <c r="Z98" s="24"/>
      <c r="AA98" s="25">
        <f t="shared" si="37"/>
        <v>0</v>
      </c>
    </row>
    <row r="99" spans="1:27" ht="12.75" customHeight="1">
      <c r="A99" s="17">
        <f t="shared" si="38"/>
        <v>96</v>
      </c>
      <c r="B99" s="18" t="s">
        <v>119</v>
      </c>
      <c r="C99" s="19" t="s">
        <v>20</v>
      </c>
      <c r="D99" s="20">
        <f t="shared" si="26"/>
        <v>7</v>
      </c>
      <c r="E99" s="31">
        <v>2.99</v>
      </c>
      <c r="F99" s="30">
        <f t="shared" si="27"/>
        <v>20.93</v>
      </c>
      <c r="G99" s="23"/>
      <c r="H99" s="24">
        <v>2</v>
      </c>
      <c r="I99" s="25">
        <f t="shared" si="28"/>
        <v>5.98</v>
      </c>
      <c r="J99" s="26"/>
      <c r="K99" s="25">
        <f t="shared" si="29"/>
        <v>0</v>
      </c>
      <c r="L99" s="26">
        <v>5</v>
      </c>
      <c r="M99" s="25">
        <f t="shared" si="30"/>
        <v>14.950000000000001</v>
      </c>
      <c r="N99" s="26"/>
      <c r="O99" s="25">
        <f t="shared" si="31"/>
        <v>0</v>
      </c>
      <c r="P99" s="24"/>
      <c r="Q99" s="25">
        <f t="shared" si="32"/>
        <v>0</v>
      </c>
      <c r="R99" s="26"/>
      <c r="S99" s="25">
        <f t="shared" si="33"/>
        <v>0</v>
      </c>
      <c r="T99" s="27"/>
      <c r="U99" s="25">
        <f t="shared" si="34"/>
        <v>0</v>
      </c>
      <c r="V99" s="27"/>
      <c r="W99" s="25">
        <f t="shared" si="35"/>
        <v>0</v>
      </c>
      <c r="X99" s="26"/>
      <c r="Y99" s="25">
        <f t="shared" si="36"/>
        <v>0</v>
      </c>
      <c r="Z99" s="24"/>
      <c r="AA99" s="25">
        <f t="shared" si="37"/>
        <v>0</v>
      </c>
    </row>
    <row r="100" spans="1:27" ht="12.75" customHeight="1">
      <c r="A100" s="17">
        <f t="shared" si="38"/>
        <v>97</v>
      </c>
      <c r="B100" s="28" t="s">
        <v>120</v>
      </c>
      <c r="C100" s="19" t="s">
        <v>63</v>
      </c>
      <c r="D100" s="20">
        <f t="shared" ref="D100:D131" si="39">L100+N100+P100+R100+T100+V100+X100+Z100+H100</f>
        <v>0</v>
      </c>
      <c r="E100" s="32">
        <v>5.4119999999999999</v>
      </c>
      <c r="F100" s="30">
        <f t="shared" ref="F100:F131" si="40">D100*E100</f>
        <v>0</v>
      </c>
      <c r="G100" s="23"/>
      <c r="H100" s="24"/>
      <c r="I100" s="25">
        <f t="shared" ref="I100:I131" si="41">H100*$E100</f>
        <v>0</v>
      </c>
      <c r="J100" s="26"/>
      <c r="K100" s="25">
        <f t="shared" ref="K100:K131" si="42">J100*$E100</f>
        <v>0</v>
      </c>
      <c r="L100" s="26"/>
      <c r="M100" s="25">
        <f t="shared" ref="M100:M131" si="43">L100*$E100</f>
        <v>0</v>
      </c>
      <c r="N100" s="26"/>
      <c r="O100" s="25">
        <f t="shared" ref="O100:O131" si="44">N100*$E100</f>
        <v>0</v>
      </c>
      <c r="P100" s="24"/>
      <c r="Q100" s="25">
        <f t="shared" ref="Q100:Q131" si="45">P100*$E100</f>
        <v>0</v>
      </c>
      <c r="R100" s="26"/>
      <c r="S100" s="25">
        <f t="shared" ref="S100:S131" si="46">R100*$E100</f>
        <v>0</v>
      </c>
      <c r="T100" s="27"/>
      <c r="U100" s="25">
        <f t="shared" ref="U100:U131" si="47">T100*$E100</f>
        <v>0</v>
      </c>
      <c r="V100" s="27"/>
      <c r="W100" s="25">
        <f t="shared" ref="W100:W131" si="48">V100*$E100</f>
        <v>0</v>
      </c>
      <c r="X100" s="26"/>
      <c r="Y100" s="25">
        <f t="shared" ref="Y100:Y131" si="49">X100*$E100</f>
        <v>0</v>
      </c>
      <c r="Z100" s="24"/>
      <c r="AA100" s="25">
        <f t="shared" ref="AA100:AA131" si="50">Z100*$E100</f>
        <v>0</v>
      </c>
    </row>
    <row r="101" spans="1:27" ht="12.75" customHeight="1">
      <c r="A101" s="17">
        <f t="shared" ref="A101:A132" si="51">A100+1</f>
        <v>98</v>
      </c>
      <c r="B101" s="34" t="s">
        <v>121</v>
      </c>
      <c r="C101" s="12" t="s">
        <v>122</v>
      </c>
      <c r="D101" s="20">
        <f t="shared" si="39"/>
        <v>0</v>
      </c>
      <c r="E101" s="32">
        <v>23.067</v>
      </c>
      <c r="F101" s="30">
        <f t="shared" si="40"/>
        <v>0</v>
      </c>
      <c r="G101" s="23"/>
      <c r="H101" s="24"/>
      <c r="I101" s="25">
        <f t="shared" si="41"/>
        <v>0</v>
      </c>
      <c r="J101" s="26"/>
      <c r="K101" s="25">
        <f t="shared" si="42"/>
        <v>0</v>
      </c>
      <c r="L101" s="26"/>
      <c r="M101" s="25">
        <f t="shared" si="43"/>
        <v>0</v>
      </c>
      <c r="N101" s="26"/>
      <c r="O101" s="25">
        <f t="shared" si="44"/>
        <v>0</v>
      </c>
      <c r="P101" s="24"/>
      <c r="Q101" s="25">
        <f t="shared" si="45"/>
        <v>0</v>
      </c>
      <c r="R101" s="26"/>
      <c r="S101" s="25">
        <f t="shared" si="46"/>
        <v>0</v>
      </c>
      <c r="T101" s="27"/>
      <c r="U101" s="25">
        <f t="shared" si="47"/>
        <v>0</v>
      </c>
      <c r="V101" s="27"/>
      <c r="W101" s="25">
        <f t="shared" si="48"/>
        <v>0</v>
      </c>
      <c r="X101" s="26"/>
      <c r="Y101" s="25">
        <f t="shared" si="49"/>
        <v>0</v>
      </c>
      <c r="Z101" s="24"/>
      <c r="AA101" s="25">
        <f t="shared" si="50"/>
        <v>0</v>
      </c>
    </row>
    <row r="102" spans="1:27" ht="12.75" customHeight="1">
      <c r="A102" s="17">
        <f t="shared" si="51"/>
        <v>99</v>
      </c>
      <c r="B102" s="34" t="s">
        <v>123</v>
      </c>
      <c r="C102" s="12" t="s">
        <v>122</v>
      </c>
      <c r="D102" s="20">
        <f t="shared" si="39"/>
        <v>220</v>
      </c>
      <c r="E102" s="32">
        <v>10.989000000000001</v>
      </c>
      <c r="F102" s="30">
        <f t="shared" si="40"/>
        <v>2417.5800000000004</v>
      </c>
      <c r="G102" s="23"/>
      <c r="H102" s="24">
        <v>160</v>
      </c>
      <c r="I102" s="25">
        <f t="shared" si="41"/>
        <v>1758.2400000000002</v>
      </c>
      <c r="J102" s="26"/>
      <c r="K102" s="25">
        <f t="shared" si="42"/>
        <v>0</v>
      </c>
      <c r="L102" s="26">
        <v>60</v>
      </c>
      <c r="M102" s="25">
        <f t="shared" si="43"/>
        <v>659.34</v>
      </c>
      <c r="N102" s="26"/>
      <c r="O102" s="25">
        <f t="shared" si="44"/>
        <v>0</v>
      </c>
      <c r="P102" s="24"/>
      <c r="Q102" s="25">
        <f t="shared" si="45"/>
        <v>0</v>
      </c>
      <c r="R102" s="26"/>
      <c r="S102" s="25">
        <f t="shared" si="46"/>
        <v>0</v>
      </c>
      <c r="T102" s="27"/>
      <c r="U102" s="40">
        <f t="shared" si="47"/>
        <v>0</v>
      </c>
      <c r="V102" s="41"/>
      <c r="W102" s="40">
        <f t="shared" si="48"/>
        <v>0</v>
      </c>
      <c r="X102" s="26"/>
      <c r="Y102" s="25">
        <f t="shared" si="49"/>
        <v>0</v>
      </c>
      <c r="Z102" s="24"/>
      <c r="AA102" s="25">
        <f t="shared" si="50"/>
        <v>0</v>
      </c>
    </row>
    <row r="103" spans="1:27" ht="12.75" customHeight="1">
      <c r="A103" s="17">
        <f t="shared" si="51"/>
        <v>100</v>
      </c>
      <c r="B103" s="34" t="s">
        <v>124</v>
      </c>
      <c r="C103" s="19" t="s">
        <v>122</v>
      </c>
      <c r="D103" s="20">
        <f t="shared" si="39"/>
        <v>10</v>
      </c>
      <c r="E103" s="32">
        <v>16.995000000000001</v>
      </c>
      <c r="F103" s="30">
        <f t="shared" si="40"/>
        <v>169.95000000000002</v>
      </c>
      <c r="G103" s="23"/>
      <c r="H103" s="24">
        <v>10</v>
      </c>
      <c r="I103" s="25">
        <f t="shared" si="41"/>
        <v>169.95000000000002</v>
      </c>
      <c r="J103" s="26"/>
      <c r="K103" s="25">
        <f t="shared" si="42"/>
        <v>0</v>
      </c>
      <c r="L103" s="26"/>
      <c r="M103" s="25">
        <f t="shared" si="43"/>
        <v>0</v>
      </c>
      <c r="N103" s="26"/>
      <c r="O103" s="25">
        <f t="shared" si="44"/>
        <v>0</v>
      </c>
      <c r="P103" s="24"/>
      <c r="Q103" s="25">
        <f t="shared" si="45"/>
        <v>0</v>
      </c>
      <c r="R103" s="26"/>
      <c r="S103" s="25">
        <f t="shared" si="46"/>
        <v>0</v>
      </c>
      <c r="T103" s="27"/>
      <c r="U103" s="25">
        <f t="shared" si="47"/>
        <v>0</v>
      </c>
      <c r="V103" s="36"/>
      <c r="W103" s="25">
        <f t="shared" si="48"/>
        <v>0</v>
      </c>
      <c r="X103" s="36"/>
      <c r="Y103" s="25">
        <f t="shared" si="49"/>
        <v>0</v>
      </c>
      <c r="Z103" s="24"/>
      <c r="AA103" s="25">
        <f t="shared" si="50"/>
        <v>0</v>
      </c>
    </row>
    <row r="104" spans="1:27" ht="12.75" customHeight="1">
      <c r="A104" s="17">
        <f t="shared" si="51"/>
        <v>101</v>
      </c>
      <c r="B104" s="28" t="s">
        <v>125</v>
      </c>
      <c r="C104" s="19" t="s">
        <v>18</v>
      </c>
      <c r="D104" s="20">
        <f t="shared" si="39"/>
        <v>0</v>
      </c>
      <c r="E104" s="29">
        <v>75</v>
      </c>
      <c r="F104" s="30">
        <f t="shared" si="40"/>
        <v>0</v>
      </c>
      <c r="G104" s="23"/>
      <c r="H104" s="24"/>
      <c r="I104" s="25">
        <f t="shared" si="41"/>
        <v>0</v>
      </c>
      <c r="J104" s="26"/>
      <c r="K104" s="25">
        <f t="shared" si="42"/>
        <v>0</v>
      </c>
      <c r="L104" s="26"/>
      <c r="M104" s="25">
        <f t="shared" si="43"/>
        <v>0</v>
      </c>
      <c r="N104" s="26"/>
      <c r="O104" s="25">
        <f t="shared" si="44"/>
        <v>0</v>
      </c>
      <c r="P104" s="24"/>
      <c r="Q104" s="25">
        <f t="shared" si="45"/>
        <v>0</v>
      </c>
      <c r="R104" s="26"/>
      <c r="S104" s="25">
        <f t="shared" si="46"/>
        <v>0</v>
      </c>
      <c r="T104" s="27"/>
      <c r="U104" s="25">
        <f t="shared" si="47"/>
        <v>0</v>
      </c>
      <c r="V104" s="27"/>
      <c r="W104" s="25">
        <f t="shared" si="48"/>
        <v>0</v>
      </c>
      <c r="X104" s="26"/>
      <c r="Y104" s="25">
        <f t="shared" si="49"/>
        <v>0</v>
      </c>
      <c r="Z104" s="24"/>
      <c r="AA104" s="25">
        <f t="shared" si="50"/>
        <v>0</v>
      </c>
    </row>
    <row r="105" spans="1:27" ht="12.75" customHeight="1">
      <c r="A105" s="17">
        <f t="shared" si="51"/>
        <v>102</v>
      </c>
      <c r="B105" s="34" t="s">
        <v>126</v>
      </c>
      <c r="C105" s="19" t="s">
        <v>30</v>
      </c>
      <c r="D105" s="20">
        <f t="shared" si="39"/>
        <v>0</v>
      </c>
      <c r="E105" s="32">
        <v>23.5</v>
      </c>
      <c r="F105" s="30">
        <f t="shared" si="40"/>
        <v>0</v>
      </c>
      <c r="G105" s="23"/>
      <c r="H105" s="24"/>
      <c r="I105" s="25">
        <f t="shared" si="41"/>
        <v>0</v>
      </c>
      <c r="J105" s="26"/>
      <c r="K105" s="25">
        <f t="shared" si="42"/>
        <v>0</v>
      </c>
      <c r="L105" s="26"/>
      <c r="M105" s="25">
        <f t="shared" si="43"/>
        <v>0</v>
      </c>
      <c r="N105" s="26"/>
      <c r="O105" s="25">
        <f t="shared" si="44"/>
        <v>0</v>
      </c>
      <c r="P105" s="24"/>
      <c r="Q105" s="25">
        <f t="shared" si="45"/>
        <v>0</v>
      </c>
      <c r="R105" s="26"/>
      <c r="S105" s="25">
        <f t="shared" si="46"/>
        <v>0</v>
      </c>
      <c r="T105" s="27"/>
      <c r="U105" s="25">
        <f t="shared" si="47"/>
        <v>0</v>
      </c>
      <c r="V105" s="26"/>
      <c r="W105" s="25">
        <f t="shared" si="48"/>
        <v>0</v>
      </c>
      <c r="X105" s="26"/>
      <c r="Y105" s="25">
        <f t="shared" si="49"/>
        <v>0</v>
      </c>
      <c r="Z105" s="24"/>
      <c r="AA105" s="25">
        <f t="shared" si="50"/>
        <v>0</v>
      </c>
    </row>
    <row r="106" spans="1:27" ht="12.75" customHeight="1">
      <c r="A106" s="17">
        <f t="shared" si="51"/>
        <v>103</v>
      </c>
      <c r="B106" s="28" t="s">
        <v>127</v>
      </c>
      <c r="C106" s="19" t="s">
        <v>18</v>
      </c>
      <c r="D106" s="20">
        <f t="shared" si="39"/>
        <v>15</v>
      </c>
      <c r="E106" s="32">
        <v>1.9360000000000002</v>
      </c>
      <c r="F106" s="30">
        <f t="shared" si="40"/>
        <v>29.040000000000003</v>
      </c>
      <c r="G106" s="23"/>
      <c r="H106" s="24">
        <v>5</v>
      </c>
      <c r="I106" s="25">
        <f t="shared" si="41"/>
        <v>9.6800000000000015</v>
      </c>
      <c r="J106" s="26"/>
      <c r="K106" s="25">
        <f t="shared" si="42"/>
        <v>0</v>
      </c>
      <c r="L106" s="26">
        <v>10</v>
      </c>
      <c r="M106" s="25">
        <f t="shared" si="43"/>
        <v>19.360000000000003</v>
      </c>
      <c r="N106" s="26"/>
      <c r="O106" s="25">
        <f t="shared" si="44"/>
        <v>0</v>
      </c>
      <c r="P106" s="24"/>
      <c r="Q106" s="25">
        <f t="shared" si="45"/>
        <v>0</v>
      </c>
      <c r="R106" s="26"/>
      <c r="S106" s="25">
        <f t="shared" si="46"/>
        <v>0</v>
      </c>
      <c r="T106" s="27"/>
      <c r="U106" s="25">
        <f t="shared" si="47"/>
        <v>0</v>
      </c>
      <c r="V106" s="27"/>
      <c r="W106" s="25">
        <f t="shared" si="48"/>
        <v>0</v>
      </c>
      <c r="X106" s="26"/>
      <c r="Y106" s="25">
        <f t="shared" si="49"/>
        <v>0</v>
      </c>
      <c r="Z106" s="24"/>
      <c r="AA106" s="25">
        <f t="shared" si="50"/>
        <v>0</v>
      </c>
    </row>
    <row r="107" spans="1:27" ht="12.75" customHeight="1">
      <c r="A107" s="17">
        <f t="shared" si="51"/>
        <v>104</v>
      </c>
      <c r="B107" s="34" t="s">
        <v>128</v>
      </c>
      <c r="C107" s="12" t="s">
        <v>88</v>
      </c>
      <c r="D107" s="20">
        <f t="shared" si="39"/>
        <v>15</v>
      </c>
      <c r="E107" s="32">
        <v>1.2320000000000002</v>
      </c>
      <c r="F107" s="30">
        <f t="shared" si="40"/>
        <v>18.480000000000004</v>
      </c>
      <c r="G107" s="23"/>
      <c r="H107" s="24">
        <v>5</v>
      </c>
      <c r="I107" s="25">
        <f t="shared" si="41"/>
        <v>6.160000000000001</v>
      </c>
      <c r="J107" s="26"/>
      <c r="K107" s="25">
        <f t="shared" si="42"/>
        <v>0</v>
      </c>
      <c r="L107" s="26">
        <v>10</v>
      </c>
      <c r="M107" s="25">
        <f t="shared" si="43"/>
        <v>12.320000000000002</v>
      </c>
      <c r="N107" s="26"/>
      <c r="O107" s="25">
        <f t="shared" si="44"/>
        <v>0</v>
      </c>
      <c r="P107" s="24"/>
      <c r="Q107" s="25">
        <f t="shared" si="45"/>
        <v>0</v>
      </c>
      <c r="R107" s="26"/>
      <c r="S107" s="25">
        <f t="shared" si="46"/>
        <v>0</v>
      </c>
      <c r="T107" s="27"/>
      <c r="U107" s="25">
        <f t="shared" si="47"/>
        <v>0</v>
      </c>
      <c r="V107" s="27"/>
      <c r="W107" s="25">
        <f t="shared" si="48"/>
        <v>0</v>
      </c>
      <c r="X107" s="26"/>
      <c r="Y107" s="25">
        <f t="shared" si="49"/>
        <v>0</v>
      </c>
      <c r="Z107" s="24"/>
      <c r="AA107" s="25">
        <f t="shared" si="50"/>
        <v>0</v>
      </c>
    </row>
    <row r="108" spans="1:27" ht="12.75" customHeight="1">
      <c r="A108" s="17">
        <f t="shared" si="51"/>
        <v>105</v>
      </c>
      <c r="B108" s="28" t="s">
        <v>129</v>
      </c>
      <c r="C108" s="19" t="s">
        <v>20</v>
      </c>
      <c r="D108" s="20">
        <f t="shared" si="39"/>
        <v>0</v>
      </c>
      <c r="E108" s="29">
        <v>13.29</v>
      </c>
      <c r="F108" s="30">
        <f t="shared" si="40"/>
        <v>0</v>
      </c>
      <c r="G108" s="23"/>
      <c r="H108" s="24"/>
      <c r="I108" s="25">
        <f t="shared" si="41"/>
        <v>0</v>
      </c>
      <c r="J108" s="26"/>
      <c r="K108" s="25">
        <f t="shared" si="42"/>
        <v>0</v>
      </c>
      <c r="L108" s="26"/>
      <c r="M108" s="25">
        <f t="shared" si="43"/>
        <v>0</v>
      </c>
      <c r="N108" s="26"/>
      <c r="O108" s="25">
        <f t="shared" si="44"/>
        <v>0</v>
      </c>
      <c r="P108" s="24"/>
      <c r="Q108" s="25">
        <f t="shared" si="45"/>
        <v>0</v>
      </c>
      <c r="R108" s="26"/>
      <c r="S108" s="25">
        <f t="shared" si="46"/>
        <v>0</v>
      </c>
      <c r="T108" s="27"/>
      <c r="U108" s="25">
        <f t="shared" si="47"/>
        <v>0</v>
      </c>
      <c r="V108" s="27"/>
      <c r="W108" s="25">
        <f t="shared" si="48"/>
        <v>0</v>
      </c>
      <c r="X108" s="26"/>
      <c r="Y108" s="25">
        <f t="shared" si="49"/>
        <v>0</v>
      </c>
      <c r="Z108" s="24"/>
      <c r="AA108" s="25">
        <f t="shared" si="50"/>
        <v>0</v>
      </c>
    </row>
    <row r="109" spans="1:27" ht="12.75" customHeight="1">
      <c r="A109" s="17">
        <f t="shared" si="51"/>
        <v>106</v>
      </c>
      <c r="B109" s="28" t="s">
        <v>130</v>
      </c>
      <c r="C109" s="19" t="s">
        <v>20</v>
      </c>
      <c r="D109" s="20">
        <f t="shared" si="39"/>
        <v>4</v>
      </c>
      <c r="E109" s="33">
        <v>60</v>
      </c>
      <c r="F109" s="30">
        <f t="shared" si="40"/>
        <v>240</v>
      </c>
      <c r="G109" s="23"/>
      <c r="H109" s="24">
        <v>4</v>
      </c>
      <c r="I109" s="25">
        <f t="shared" si="41"/>
        <v>240</v>
      </c>
      <c r="J109" s="26"/>
      <c r="K109" s="25">
        <f t="shared" si="42"/>
        <v>0</v>
      </c>
      <c r="L109" s="26"/>
      <c r="M109" s="25">
        <f t="shared" si="43"/>
        <v>0</v>
      </c>
      <c r="N109" s="26"/>
      <c r="O109" s="25">
        <f t="shared" si="44"/>
        <v>0</v>
      </c>
      <c r="P109" s="24"/>
      <c r="Q109" s="25">
        <f t="shared" si="45"/>
        <v>0</v>
      </c>
      <c r="R109" s="26"/>
      <c r="S109" s="25">
        <f t="shared" si="46"/>
        <v>0</v>
      </c>
      <c r="T109" s="27"/>
      <c r="U109" s="25">
        <f t="shared" si="47"/>
        <v>0</v>
      </c>
      <c r="V109" s="27"/>
      <c r="W109" s="25">
        <f t="shared" si="48"/>
        <v>0</v>
      </c>
      <c r="X109" s="26"/>
      <c r="Y109" s="25">
        <f t="shared" si="49"/>
        <v>0</v>
      </c>
      <c r="Z109" s="24"/>
      <c r="AA109" s="25">
        <f t="shared" si="50"/>
        <v>0</v>
      </c>
    </row>
    <row r="110" spans="1:27" ht="12.75" customHeight="1">
      <c r="A110" s="17">
        <f t="shared" si="51"/>
        <v>107</v>
      </c>
      <c r="B110" s="34" t="s">
        <v>131</v>
      </c>
      <c r="C110" s="12" t="s">
        <v>18</v>
      </c>
      <c r="D110" s="20">
        <f t="shared" si="39"/>
        <v>2</v>
      </c>
      <c r="E110" s="32">
        <v>1.6060000000000001</v>
      </c>
      <c r="F110" s="30">
        <f t="shared" si="40"/>
        <v>3.2120000000000002</v>
      </c>
      <c r="G110" s="23"/>
      <c r="H110" s="24"/>
      <c r="I110" s="25">
        <f t="shared" si="41"/>
        <v>0</v>
      </c>
      <c r="J110" s="26"/>
      <c r="K110" s="25">
        <f t="shared" si="42"/>
        <v>0</v>
      </c>
      <c r="L110" s="26">
        <v>2</v>
      </c>
      <c r="M110" s="25">
        <f t="shared" si="43"/>
        <v>3.2120000000000002</v>
      </c>
      <c r="N110" s="26"/>
      <c r="O110" s="25">
        <f t="shared" si="44"/>
        <v>0</v>
      </c>
      <c r="P110" s="24"/>
      <c r="Q110" s="25">
        <f t="shared" si="45"/>
        <v>0</v>
      </c>
      <c r="R110" s="26"/>
      <c r="S110" s="25">
        <f t="shared" si="46"/>
        <v>0</v>
      </c>
      <c r="T110" s="27"/>
      <c r="U110" s="25">
        <f t="shared" si="47"/>
        <v>0</v>
      </c>
      <c r="V110" s="27"/>
      <c r="W110" s="25">
        <f t="shared" si="48"/>
        <v>0</v>
      </c>
      <c r="X110" s="26"/>
      <c r="Y110" s="25">
        <f t="shared" si="49"/>
        <v>0</v>
      </c>
      <c r="Z110" s="24"/>
      <c r="AA110" s="25">
        <f t="shared" si="50"/>
        <v>0</v>
      </c>
    </row>
    <row r="111" spans="1:27" ht="12.75" customHeight="1">
      <c r="A111" s="17">
        <f t="shared" si="51"/>
        <v>108</v>
      </c>
      <c r="B111" s="34" t="s">
        <v>132</v>
      </c>
      <c r="C111" s="19" t="s">
        <v>30</v>
      </c>
      <c r="D111" s="20">
        <f t="shared" si="39"/>
        <v>20</v>
      </c>
      <c r="E111" s="32">
        <v>2</v>
      </c>
      <c r="F111" s="30">
        <f t="shared" si="40"/>
        <v>40</v>
      </c>
      <c r="G111" s="23"/>
      <c r="H111" s="24">
        <v>20</v>
      </c>
      <c r="I111" s="25">
        <f t="shared" si="41"/>
        <v>40</v>
      </c>
      <c r="J111" s="26"/>
      <c r="K111" s="25">
        <f t="shared" si="42"/>
        <v>0</v>
      </c>
      <c r="L111" s="26"/>
      <c r="M111" s="25">
        <f t="shared" si="43"/>
        <v>0</v>
      </c>
      <c r="N111" s="26"/>
      <c r="O111" s="25">
        <f t="shared" si="44"/>
        <v>0</v>
      </c>
      <c r="P111" s="24"/>
      <c r="Q111" s="25">
        <f t="shared" si="45"/>
        <v>0</v>
      </c>
      <c r="R111" s="26"/>
      <c r="S111" s="25">
        <f t="shared" si="46"/>
        <v>0</v>
      </c>
      <c r="T111" s="27"/>
      <c r="U111" s="25">
        <f t="shared" si="47"/>
        <v>0</v>
      </c>
      <c r="V111" s="26"/>
      <c r="W111" s="25">
        <f t="shared" si="48"/>
        <v>0</v>
      </c>
      <c r="X111" s="26"/>
      <c r="Y111" s="25">
        <f t="shared" si="49"/>
        <v>0</v>
      </c>
      <c r="Z111" s="24"/>
      <c r="AA111" s="25">
        <f t="shared" si="50"/>
        <v>0</v>
      </c>
    </row>
    <row r="112" spans="1:27" ht="12.75" customHeight="1">
      <c r="A112" s="17">
        <f t="shared" si="51"/>
        <v>109</v>
      </c>
      <c r="B112" s="28" t="s">
        <v>133</v>
      </c>
      <c r="C112" s="19" t="s">
        <v>30</v>
      </c>
      <c r="D112" s="20">
        <f t="shared" si="39"/>
        <v>0</v>
      </c>
      <c r="E112" s="32">
        <v>2.552</v>
      </c>
      <c r="F112" s="30">
        <f t="shared" si="40"/>
        <v>0</v>
      </c>
      <c r="G112" s="23"/>
      <c r="H112" s="24"/>
      <c r="I112" s="25">
        <f t="shared" si="41"/>
        <v>0</v>
      </c>
      <c r="J112" s="26"/>
      <c r="K112" s="25">
        <f t="shared" si="42"/>
        <v>0</v>
      </c>
      <c r="L112" s="26"/>
      <c r="M112" s="25">
        <f t="shared" si="43"/>
        <v>0</v>
      </c>
      <c r="N112" s="26"/>
      <c r="O112" s="25">
        <f t="shared" si="44"/>
        <v>0</v>
      </c>
      <c r="P112" s="24"/>
      <c r="Q112" s="25">
        <f t="shared" si="45"/>
        <v>0</v>
      </c>
      <c r="R112" s="26"/>
      <c r="S112" s="25">
        <f t="shared" si="46"/>
        <v>0</v>
      </c>
      <c r="T112" s="27"/>
      <c r="U112" s="25">
        <f t="shared" si="47"/>
        <v>0</v>
      </c>
      <c r="V112" s="26"/>
      <c r="W112" s="25">
        <f t="shared" si="48"/>
        <v>0</v>
      </c>
      <c r="X112" s="26"/>
      <c r="Y112" s="25">
        <f t="shared" si="49"/>
        <v>0</v>
      </c>
      <c r="Z112" s="24"/>
      <c r="AA112" s="25">
        <f t="shared" si="50"/>
        <v>0</v>
      </c>
    </row>
    <row r="113" spans="1:27" ht="12.75" customHeight="1">
      <c r="A113" s="17">
        <f t="shared" si="51"/>
        <v>110</v>
      </c>
      <c r="B113" s="34" t="s">
        <v>134</v>
      </c>
      <c r="C113" s="12" t="s">
        <v>30</v>
      </c>
      <c r="D113" s="20">
        <f t="shared" si="39"/>
        <v>35</v>
      </c>
      <c r="E113" s="32">
        <v>5.8080000000000007</v>
      </c>
      <c r="F113" s="30">
        <f t="shared" si="40"/>
        <v>203.28000000000003</v>
      </c>
      <c r="G113" s="23"/>
      <c r="H113" s="24">
        <v>15</v>
      </c>
      <c r="I113" s="25">
        <f t="shared" si="41"/>
        <v>87.12</v>
      </c>
      <c r="J113" s="26"/>
      <c r="K113" s="25">
        <f t="shared" si="42"/>
        <v>0</v>
      </c>
      <c r="L113" s="26">
        <v>20</v>
      </c>
      <c r="M113" s="25">
        <f t="shared" si="43"/>
        <v>116.16000000000001</v>
      </c>
      <c r="N113" s="26"/>
      <c r="O113" s="25">
        <f t="shared" si="44"/>
        <v>0</v>
      </c>
      <c r="P113" s="24"/>
      <c r="Q113" s="25">
        <f t="shared" si="45"/>
        <v>0</v>
      </c>
      <c r="R113" s="26"/>
      <c r="S113" s="25">
        <f t="shared" si="46"/>
        <v>0</v>
      </c>
      <c r="T113" s="27"/>
      <c r="U113" s="25">
        <f t="shared" si="47"/>
        <v>0</v>
      </c>
      <c r="V113" s="27"/>
      <c r="W113" s="25">
        <f t="shared" si="48"/>
        <v>0</v>
      </c>
      <c r="X113" s="26"/>
      <c r="Y113" s="25">
        <f t="shared" si="49"/>
        <v>0</v>
      </c>
      <c r="Z113" s="24"/>
      <c r="AA113" s="25">
        <f t="shared" si="50"/>
        <v>0</v>
      </c>
    </row>
    <row r="114" spans="1:27" ht="12.75" customHeight="1">
      <c r="A114" s="17">
        <f t="shared" si="51"/>
        <v>111</v>
      </c>
      <c r="B114" s="34" t="s">
        <v>135</v>
      </c>
      <c r="C114" s="12" t="s">
        <v>30</v>
      </c>
      <c r="D114" s="20">
        <f t="shared" si="39"/>
        <v>35</v>
      </c>
      <c r="E114" s="32">
        <v>5.8080000000000007</v>
      </c>
      <c r="F114" s="30">
        <f t="shared" si="40"/>
        <v>203.28000000000003</v>
      </c>
      <c r="G114" s="23"/>
      <c r="H114" s="24">
        <v>15</v>
      </c>
      <c r="I114" s="25">
        <f t="shared" si="41"/>
        <v>87.12</v>
      </c>
      <c r="J114" s="26"/>
      <c r="K114" s="25">
        <f t="shared" si="42"/>
        <v>0</v>
      </c>
      <c r="L114" s="26">
        <v>20</v>
      </c>
      <c r="M114" s="25">
        <f t="shared" si="43"/>
        <v>116.16000000000001</v>
      </c>
      <c r="N114" s="26"/>
      <c r="O114" s="25">
        <f t="shared" si="44"/>
        <v>0</v>
      </c>
      <c r="P114" s="24"/>
      <c r="Q114" s="25">
        <f t="shared" si="45"/>
        <v>0</v>
      </c>
      <c r="R114" s="26"/>
      <c r="S114" s="25">
        <f t="shared" si="46"/>
        <v>0</v>
      </c>
      <c r="T114" s="27"/>
      <c r="U114" s="25">
        <f t="shared" si="47"/>
        <v>0</v>
      </c>
      <c r="V114" s="27"/>
      <c r="W114" s="25">
        <f t="shared" si="48"/>
        <v>0</v>
      </c>
      <c r="X114" s="26"/>
      <c r="Y114" s="25">
        <f t="shared" si="49"/>
        <v>0</v>
      </c>
      <c r="Z114" s="24"/>
      <c r="AA114" s="25">
        <f t="shared" si="50"/>
        <v>0</v>
      </c>
    </row>
    <row r="115" spans="1:27" ht="12.75" customHeight="1">
      <c r="A115" s="17">
        <f t="shared" si="51"/>
        <v>112</v>
      </c>
      <c r="B115" s="28" t="s">
        <v>136</v>
      </c>
      <c r="C115" s="19" t="s">
        <v>18</v>
      </c>
      <c r="D115" s="20">
        <f t="shared" si="39"/>
        <v>0</v>
      </c>
      <c r="E115" s="29">
        <v>32</v>
      </c>
      <c r="F115" s="30">
        <f t="shared" si="40"/>
        <v>0</v>
      </c>
      <c r="G115" s="23"/>
      <c r="H115" s="24"/>
      <c r="I115" s="25">
        <f t="shared" si="41"/>
        <v>0</v>
      </c>
      <c r="J115" s="26"/>
      <c r="K115" s="25">
        <f t="shared" si="42"/>
        <v>0</v>
      </c>
      <c r="L115" s="26"/>
      <c r="M115" s="25">
        <f t="shared" si="43"/>
        <v>0</v>
      </c>
      <c r="N115" s="26"/>
      <c r="O115" s="25">
        <f t="shared" si="44"/>
        <v>0</v>
      </c>
      <c r="P115" s="24"/>
      <c r="Q115" s="25">
        <f t="shared" si="45"/>
        <v>0</v>
      </c>
      <c r="R115" s="26"/>
      <c r="S115" s="25">
        <f t="shared" si="46"/>
        <v>0</v>
      </c>
      <c r="T115" s="27"/>
      <c r="U115" s="25">
        <f t="shared" si="47"/>
        <v>0</v>
      </c>
      <c r="V115" s="27"/>
      <c r="W115" s="25">
        <f t="shared" si="48"/>
        <v>0</v>
      </c>
      <c r="X115" s="26"/>
      <c r="Y115" s="25">
        <f t="shared" si="49"/>
        <v>0</v>
      </c>
      <c r="Z115" s="24"/>
      <c r="AA115" s="25">
        <f t="shared" si="50"/>
        <v>0</v>
      </c>
    </row>
    <row r="116" spans="1:27" ht="12.75" customHeight="1">
      <c r="A116" s="17">
        <f t="shared" si="51"/>
        <v>113</v>
      </c>
      <c r="B116" s="34" t="s">
        <v>137</v>
      </c>
      <c r="C116" s="12" t="s">
        <v>18</v>
      </c>
      <c r="D116" s="20">
        <f t="shared" si="39"/>
        <v>0</v>
      </c>
      <c r="E116" s="32">
        <v>9.2949999999999999</v>
      </c>
      <c r="F116" s="30">
        <f t="shared" si="40"/>
        <v>0</v>
      </c>
      <c r="G116" s="23"/>
      <c r="H116" s="42"/>
      <c r="I116" s="25">
        <f t="shared" si="41"/>
        <v>0</v>
      </c>
      <c r="J116" s="36"/>
      <c r="K116" s="25">
        <f t="shared" si="42"/>
        <v>0</v>
      </c>
      <c r="L116" s="36"/>
      <c r="M116" s="25">
        <f t="shared" si="43"/>
        <v>0</v>
      </c>
      <c r="N116" s="36"/>
      <c r="O116" s="25">
        <f t="shared" si="44"/>
        <v>0</v>
      </c>
      <c r="P116" s="42"/>
      <c r="Q116" s="25">
        <f t="shared" si="45"/>
        <v>0</v>
      </c>
      <c r="R116" s="36"/>
      <c r="S116" s="25">
        <f t="shared" si="46"/>
        <v>0</v>
      </c>
      <c r="T116" s="27"/>
      <c r="U116" s="25">
        <f t="shared" si="47"/>
        <v>0</v>
      </c>
      <c r="V116" s="43"/>
      <c r="W116" s="25">
        <f t="shared" si="48"/>
        <v>0</v>
      </c>
      <c r="X116" s="36"/>
      <c r="Y116" s="25">
        <f t="shared" si="49"/>
        <v>0</v>
      </c>
      <c r="Z116" s="42"/>
      <c r="AA116" s="25">
        <f t="shared" si="50"/>
        <v>0</v>
      </c>
    </row>
    <row r="117" spans="1:27" ht="12.75" customHeight="1">
      <c r="A117" s="17">
        <f t="shared" si="51"/>
        <v>114</v>
      </c>
      <c r="B117" s="28" t="s">
        <v>138</v>
      </c>
      <c r="C117" s="19" t="s">
        <v>18</v>
      </c>
      <c r="D117" s="20">
        <f t="shared" si="39"/>
        <v>0</v>
      </c>
      <c r="E117" s="32">
        <v>13.090000000000002</v>
      </c>
      <c r="F117" s="30">
        <f t="shared" si="40"/>
        <v>0</v>
      </c>
      <c r="G117" s="23"/>
      <c r="H117" s="24"/>
      <c r="I117" s="25">
        <f t="shared" si="41"/>
        <v>0</v>
      </c>
      <c r="J117" s="26"/>
      <c r="K117" s="25">
        <f t="shared" si="42"/>
        <v>0</v>
      </c>
      <c r="L117" s="26"/>
      <c r="M117" s="25">
        <f t="shared" si="43"/>
        <v>0</v>
      </c>
      <c r="N117" s="26"/>
      <c r="O117" s="25">
        <f t="shared" si="44"/>
        <v>0</v>
      </c>
      <c r="P117" s="24"/>
      <c r="Q117" s="25">
        <f t="shared" si="45"/>
        <v>0</v>
      </c>
      <c r="R117" s="26"/>
      <c r="S117" s="25">
        <f t="shared" si="46"/>
        <v>0</v>
      </c>
      <c r="T117" s="27"/>
      <c r="U117" s="25">
        <f t="shared" si="47"/>
        <v>0</v>
      </c>
      <c r="V117" s="27"/>
      <c r="W117" s="25">
        <f t="shared" si="48"/>
        <v>0</v>
      </c>
      <c r="X117" s="26"/>
      <c r="Y117" s="25">
        <f t="shared" si="49"/>
        <v>0</v>
      </c>
      <c r="Z117" s="24"/>
      <c r="AA117" s="25">
        <f t="shared" si="50"/>
        <v>0</v>
      </c>
    </row>
    <row r="118" spans="1:27" ht="12.75" customHeight="1">
      <c r="A118" s="17">
        <f t="shared" si="51"/>
        <v>115</v>
      </c>
      <c r="B118" s="28" t="s">
        <v>139</v>
      </c>
      <c r="C118" s="19" t="s">
        <v>18</v>
      </c>
      <c r="D118" s="20">
        <f t="shared" si="39"/>
        <v>0</v>
      </c>
      <c r="E118" s="32">
        <v>13.090000000000002</v>
      </c>
      <c r="F118" s="30">
        <f t="shared" si="40"/>
        <v>0</v>
      </c>
      <c r="G118" s="23"/>
      <c r="H118" s="24"/>
      <c r="I118" s="25">
        <f t="shared" si="41"/>
        <v>0</v>
      </c>
      <c r="J118" s="26"/>
      <c r="K118" s="25">
        <f t="shared" si="42"/>
        <v>0</v>
      </c>
      <c r="L118" s="26"/>
      <c r="M118" s="25">
        <f t="shared" si="43"/>
        <v>0</v>
      </c>
      <c r="N118" s="26"/>
      <c r="O118" s="25">
        <f t="shared" si="44"/>
        <v>0</v>
      </c>
      <c r="P118" s="24"/>
      <c r="Q118" s="25">
        <f t="shared" si="45"/>
        <v>0</v>
      </c>
      <c r="R118" s="26"/>
      <c r="S118" s="25">
        <f t="shared" si="46"/>
        <v>0</v>
      </c>
      <c r="T118" s="27"/>
      <c r="U118" s="25">
        <f t="shared" si="47"/>
        <v>0</v>
      </c>
      <c r="V118" s="27"/>
      <c r="W118" s="25">
        <f t="shared" si="48"/>
        <v>0</v>
      </c>
      <c r="X118" s="26"/>
      <c r="Y118" s="25">
        <f t="shared" si="49"/>
        <v>0</v>
      </c>
      <c r="Z118" s="24"/>
      <c r="AA118" s="25">
        <f t="shared" si="50"/>
        <v>0</v>
      </c>
    </row>
    <row r="119" spans="1:27" ht="12.75" customHeight="1">
      <c r="A119" s="17">
        <f t="shared" si="51"/>
        <v>116</v>
      </c>
      <c r="B119" s="34" t="s">
        <v>140</v>
      </c>
      <c r="C119" s="19" t="s">
        <v>18</v>
      </c>
      <c r="D119" s="20">
        <f t="shared" si="39"/>
        <v>5</v>
      </c>
      <c r="E119" s="32">
        <v>0.7370000000000001</v>
      </c>
      <c r="F119" s="30">
        <f t="shared" si="40"/>
        <v>3.6850000000000005</v>
      </c>
      <c r="G119" s="23"/>
      <c r="H119" s="24">
        <v>5</v>
      </c>
      <c r="I119" s="25">
        <f t="shared" si="41"/>
        <v>3.6850000000000005</v>
      </c>
      <c r="J119" s="26"/>
      <c r="K119" s="25">
        <f t="shared" si="42"/>
        <v>0</v>
      </c>
      <c r="L119" s="26"/>
      <c r="M119" s="25">
        <f t="shared" si="43"/>
        <v>0</v>
      </c>
      <c r="N119" s="26"/>
      <c r="O119" s="25">
        <f t="shared" si="44"/>
        <v>0</v>
      </c>
      <c r="P119" s="24"/>
      <c r="Q119" s="25">
        <f t="shared" si="45"/>
        <v>0</v>
      </c>
      <c r="R119" s="26"/>
      <c r="S119" s="25">
        <f t="shared" si="46"/>
        <v>0</v>
      </c>
      <c r="T119" s="27"/>
      <c r="U119" s="25">
        <f t="shared" si="47"/>
        <v>0</v>
      </c>
      <c r="V119" s="26"/>
      <c r="W119" s="25">
        <f t="shared" si="48"/>
        <v>0</v>
      </c>
      <c r="X119" s="26"/>
      <c r="Y119" s="25">
        <f t="shared" si="49"/>
        <v>0</v>
      </c>
      <c r="Z119" s="24"/>
      <c r="AA119" s="25">
        <f t="shared" si="50"/>
        <v>0</v>
      </c>
    </row>
    <row r="120" spans="1:27" ht="12.75" customHeight="1">
      <c r="A120" s="17">
        <f t="shared" si="51"/>
        <v>117</v>
      </c>
      <c r="B120" s="34" t="s">
        <v>141</v>
      </c>
      <c r="C120" s="19" t="s">
        <v>18</v>
      </c>
      <c r="D120" s="20">
        <f t="shared" si="39"/>
        <v>5</v>
      </c>
      <c r="E120" s="32">
        <v>1.6280000000000001</v>
      </c>
      <c r="F120" s="30">
        <f t="shared" si="40"/>
        <v>8.14</v>
      </c>
      <c r="G120" s="23"/>
      <c r="H120" s="24">
        <v>5</v>
      </c>
      <c r="I120" s="25">
        <f t="shared" si="41"/>
        <v>8.14</v>
      </c>
      <c r="J120" s="26"/>
      <c r="K120" s="25">
        <f t="shared" si="42"/>
        <v>0</v>
      </c>
      <c r="L120" s="26"/>
      <c r="M120" s="25">
        <f t="shared" si="43"/>
        <v>0</v>
      </c>
      <c r="N120" s="26"/>
      <c r="O120" s="25">
        <f t="shared" si="44"/>
        <v>0</v>
      </c>
      <c r="P120" s="24"/>
      <c r="Q120" s="25">
        <f t="shared" si="45"/>
        <v>0</v>
      </c>
      <c r="R120" s="26"/>
      <c r="S120" s="25">
        <f t="shared" si="46"/>
        <v>0</v>
      </c>
      <c r="T120" s="27"/>
      <c r="U120" s="25">
        <f t="shared" si="47"/>
        <v>0</v>
      </c>
      <c r="V120" s="26"/>
      <c r="W120" s="25">
        <f t="shared" si="48"/>
        <v>0</v>
      </c>
      <c r="X120" s="26"/>
      <c r="Y120" s="25">
        <f t="shared" si="49"/>
        <v>0</v>
      </c>
      <c r="Z120" s="24"/>
      <c r="AA120" s="25">
        <f t="shared" si="50"/>
        <v>0</v>
      </c>
    </row>
    <row r="121" spans="1:27" ht="12.75" customHeight="1">
      <c r="A121" s="17">
        <f t="shared" si="51"/>
        <v>118</v>
      </c>
      <c r="B121" s="28" t="s">
        <v>142</v>
      </c>
      <c r="C121" s="19" t="s">
        <v>18</v>
      </c>
      <c r="D121" s="20">
        <f t="shared" si="39"/>
        <v>5</v>
      </c>
      <c r="E121" s="32">
        <v>2.8160000000000003</v>
      </c>
      <c r="F121" s="30">
        <f t="shared" si="40"/>
        <v>14.080000000000002</v>
      </c>
      <c r="G121" s="23"/>
      <c r="H121" s="24">
        <v>5</v>
      </c>
      <c r="I121" s="25">
        <f t="shared" si="41"/>
        <v>14.080000000000002</v>
      </c>
      <c r="J121" s="26"/>
      <c r="K121" s="25">
        <f t="shared" si="42"/>
        <v>0</v>
      </c>
      <c r="L121" s="26"/>
      <c r="M121" s="25">
        <f t="shared" si="43"/>
        <v>0</v>
      </c>
      <c r="N121" s="26"/>
      <c r="O121" s="25">
        <f t="shared" si="44"/>
        <v>0</v>
      </c>
      <c r="P121" s="24"/>
      <c r="Q121" s="25">
        <f t="shared" si="45"/>
        <v>0</v>
      </c>
      <c r="R121" s="26"/>
      <c r="S121" s="25">
        <f t="shared" si="46"/>
        <v>0</v>
      </c>
      <c r="T121" s="27"/>
      <c r="U121" s="25">
        <f t="shared" si="47"/>
        <v>0</v>
      </c>
      <c r="V121" s="27"/>
      <c r="W121" s="25">
        <f t="shared" si="48"/>
        <v>0</v>
      </c>
      <c r="X121" s="26"/>
      <c r="Y121" s="25">
        <f t="shared" si="49"/>
        <v>0</v>
      </c>
      <c r="Z121" s="24"/>
      <c r="AA121" s="25">
        <f t="shared" si="50"/>
        <v>0</v>
      </c>
    </row>
    <row r="122" spans="1:27" ht="15.75" customHeight="1">
      <c r="A122" s="17">
        <f t="shared" si="51"/>
        <v>119</v>
      </c>
      <c r="B122" s="34" t="s">
        <v>143</v>
      </c>
      <c r="C122" s="19" t="s">
        <v>30</v>
      </c>
      <c r="D122" s="20">
        <f t="shared" si="39"/>
        <v>60</v>
      </c>
      <c r="E122" s="32">
        <v>0.52800000000000002</v>
      </c>
      <c r="F122" s="30">
        <f t="shared" si="40"/>
        <v>31.68</v>
      </c>
      <c r="G122" s="23"/>
      <c r="H122" s="24">
        <v>10</v>
      </c>
      <c r="I122" s="25">
        <f t="shared" si="41"/>
        <v>5.28</v>
      </c>
      <c r="J122" s="26"/>
      <c r="K122" s="25">
        <f t="shared" si="42"/>
        <v>0</v>
      </c>
      <c r="L122" s="26">
        <v>50</v>
      </c>
      <c r="M122" s="25">
        <f t="shared" si="43"/>
        <v>26.400000000000002</v>
      </c>
      <c r="N122" s="26"/>
      <c r="O122" s="25">
        <f t="shared" si="44"/>
        <v>0</v>
      </c>
      <c r="P122" s="24"/>
      <c r="Q122" s="25">
        <f t="shared" si="45"/>
        <v>0</v>
      </c>
      <c r="R122" s="26"/>
      <c r="S122" s="25">
        <f t="shared" si="46"/>
        <v>0</v>
      </c>
      <c r="T122" s="27"/>
      <c r="U122" s="25">
        <f t="shared" si="47"/>
        <v>0</v>
      </c>
      <c r="V122" s="26"/>
      <c r="W122" s="25">
        <f t="shared" si="48"/>
        <v>0</v>
      </c>
      <c r="X122" s="26"/>
      <c r="Y122" s="25">
        <f t="shared" si="49"/>
        <v>0</v>
      </c>
      <c r="Z122" s="24"/>
      <c r="AA122" s="25">
        <f t="shared" si="50"/>
        <v>0</v>
      </c>
    </row>
    <row r="123" spans="1:27" ht="12.75" customHeight="1">
      <c r="A123" s="17">
        <f t="shared" si="51"/>
        <v>120</v>
      </c>
      <c r="B123" s="28" t="s">
        <v>144</v>
      </c>
      <c r="C123" s="19" t="s">
        <v>18</v>
      </c>
      <c r="D123" s="20">
        <f t="shared" si="39"/>
        <v>0</v>
      </c>
      <c r="E123" s="32">
        <v>0.86900000000000011</v>
      </c>
      <c r="F123" s="30">
        <f t="shared" si="40"/>
        <v>0</v>
      </c>
      <c r="G123" s="23"/>
      <c r="H123" s="24"/>
      <c r="I123" s="25">
        <f t="shared" si="41"/>
        <v>0</v>
      </c>
      <c r="J123" s="26"/>
      <c r="K123" s="25">
        <f t="shared" si="42"/>
        <v>0</v>
      </c>
      <c r="L123" s="26"/>
      <c r="M123" s="25">
        <f t="shared" si="43"/>
        <v>0</v>
      </c>
      <c r="N123" s="26"/>
      <c r="O123" s="25">
        <f t="shared" si="44"/>
        <v>0</v>
      </c>
      <c r="P123" s="24"/>
      <c r="Q123" s="25">
        <f t="shared" si="45"/>
        <v>0</v>
      </c>
      <c r="R123" s="26"/>
      <c r="S123" s="25">
        <f t="shared" si="46"/>
        <v>0</v>
      </c>
      <c r="T123" s="27"/>
      <c r="U123" s="25">
        <f t="shared" si="47"/>
        <v>0</v>
      </c>
      <c r="V123" s="27"/>
      <c r="W123" s="25">
        <f t="shared" si="48"/>
        <v>0</v>
      </c>
      <c r="X123" s="26"/>
      <c r="Y123" s="25">
        <f t="shared" si="49"/>
        <v>0</v>
      </c>
      <c r="Z123" s="24"/>
      <c r="AA123" s="25">
        <f t="shared" si="50"/>
        <v>0</v>
      </c>
    </row>
    <row r="124" spans="1:27" ht="12.75" customHeight="1">
      <c r="A124" s="17">
        <f t="shared" si="51"/>
        <v>121</v>
      </c>
      <c r="B124" s="28" t="s">
        <v>145</v>
      </c>
      <c r="C124" s="19" t="s">
        <v>20</v>
      </c>
      <c r="D124" s="20">
        <f t="shared" si="39"/>
        <v>0</v>
      </c>
      <c r="E124" s="44">
        <v>5.23</v>
      </c>
      <c r="F124" s="30">
        <f t="shared" si="40"/>
        <v>0</v>
      </c>
      <c r="G124" s="23"/>
      <c r="H124" s="24"/>
      <c r="I124" s="25">
        <f t="shared" si="41"/>
        <v>0</v>
      </c>
      <c r="J124" s="26"/>
      <c r="K124" s="25">
        <f t="shared" si="42"/>
        <v>0</v>
      </c>
      <c r="L124" s="26"/>
      <c r="M124" s="25">
        <f t="shared" si="43"/>
        <v>0</v>
      </c>
      <c r="N124" s="26"/>
      <c r="O124" s="25">
        <f t="shared" si="44"/>
        <v>0</v>
      </c>
      <c r="P124" s="24"/>
      <c r="Q124" s="25">
        <f t="shared" si="45"/>
        <v>0</v>
      </c>
      <c r="R124" s="26"/>
      <c r="S124" s="25">
        <f t="shared" si="46"/>
        <v>0</v>
      </c>
      <c r="T124" s="27"/>
      <c r="U124" s="25">
        <f t="shared" si="47"/>
        <v>0</v>
      </c>
      <c r="V124" s="27"/>
      <c r="W124" s="25">
        <f t="shared" si="48"/>
        <v>0</v>
      </c>
      <c r="X124" s="26"/>
      <c r="Y124" s="25">
        <f t="shared" si="49"/>
        <v>0</v>
      </c>
      <c r="Z124" s="24"/>
      <c r="AA124" s="25">
        <f t="shared" si="50"/>
        <v>0</v>
      </c>
    </row>
    <row r="125" spans="1:27" ht="12.75" customHeight="1">
      <c r="A125" s="17">
        <f t="shared" si="51"/>
        <v>122</v>
      </c>
      <c r="B125" s="28" t="s">
        <v>146</v>
      </c>
      <c r="C125" s="19" t="s">
        <v>18</v>
      </c>
      <c r="D125" s="20">
        <f t="shared" si="39"/>
        <v>3</v>
      </c>
      <c r="E125" s="32">
        <v>1.276</v>
      </c>
      <c r="F125" s="30">
        <f t="shared" si="40"/>
        <v>3.8280000000000003</v>
      </c>
      <c r="G125" s="23"/>
      <c r="H125" s="24">
        <v>3</v>
      </c>
      <c r="I125" s="25">
        <f t="shared" si="41"/>
        <v>3.8280000000000003</v>
      </c>
      <c r="J125" s="26"/>
      <c r="K125" s="25">
        <f t="shared" si="42"/>
        <v>0</v>
      </c>
      <c r="L125" s="26"/>
      <c r="M125" s="25">
        <f t="shared" si="43"/>
        <v>0</v>
      </c>
      <c r="N125" s="26"/>
      <c r="O125" s="25">
        <f t="shared" si="44"/>
        <v>0</v>
      </c>
      <c r="P125" s="24"/>
      <c r="Q125" s="25">
        <f t="shared" si="45"/>
        <v>0</v>
      </c>
      <c r="R125" s="26"/>
      <c r="S125" s="25">
        <f t="shared" si="46"/>
        <v>0</v>
      </c>
      <c r="T125" s="27"/>
      <c r="U125" s="25">
        <f t="shared" si="47"/>
        <v>0</v>
      </c>
      <c r="V125" s="27"/>
      <c r="W125" s="25">
        <f t="shared" si="48"/>
        <v>0</v>
      </c>
      <c r="X125" s="26"/>
      <c r="Y125" s="25">
        <f t="shared" si="49"/>
        <v>0</v>
      </c>
      <c r="Z125" s="24"/>
      <c r="AA125" s="25">
        <f t="shared" si="50"/>
        <v>0</v>
      </c>
    </row>
    <row r="126" spans="1:27" ht="12.75" customHeight="1">
      <c r="A126" s="17">
        <f t="shared" si="51"/>
        <v>123</v>
      </c>
      <c r="B126" s="34" t="s">
        <v>147</v>
      </c>
      <c r="C126" s="19" t="s">
        <v>18</v>
      </c>
      <c r="D126" s="20">
        <f t="shared" si="39"/>
        <v>0</v>
      </c>
      <c r="E126" s="32">
        <v>1.276</v>
      </c>
      <c r="F126" s="30">
        <f t="shared" si="40"/>
        <v>0</v>
      </c>
      <c r="G126" s="23"/>
      <c r="H126" s="24"/>
      <c r="I126" s="25">
        <f t="shared" si="41"/>
        <v>0</v>
      </c>
      <c r="J126" s="26"/>
      <c r="K126" s="25">
        <f t="shared" si="42"/>
        <v>0</v>
      </c>
      <c r="L126" s="26"/>
      <c r="M126" s="25">
        <f t="shared" si="43"/>
        <v>0</v>
      </c>
      <c r="N126" s="26"/>
      <c r="O126" s="25">
        <f t="shared" si="44"/>
        <v>0</v>
      </c>
      <c r="P126" s="24"/>
      <c r="Q126" s="25">
        <f t="shared" si="45"/>
        <v>0</v>
      </c>
      <c r="R126" s="26"/>
      <c r="S126" s="25">
        <f t="shared" si="46"/>
        <v>0</v>
      </c>
      <c r="T126" s="27"/>
      <c r="U126" s="25">
        <f t="shared" si="47"/>
        <v>0</v>
      </c>
      <c r="V126" s="26"/>
      <c r="W126" s="25">
        <f t="shared" si="48"/>
        <v>0</v>
      </c>
      <c r="X126" s="26"/>
      <c r="Y126" s="25">
        <f t="shared" si="49"/>
        <v>0</v>
      </c>
      <c r="Z126" s="24"/>
      <c r="AA126" s="25">
        <f t="shared" si="50"/>
        <v>0</v>
      </c>
    </row>
    <row r="127" spans="1:27" ht="12.75" customHeight="1">
      <c r="A127" s="17">
        <f t="shared" si="51"/>
        <v>124</v>
      </c>
      <c r="B127" s="34" t="s">
        <v>148</v>
      </c>
      <c r="C127" s="12" t="s">
        <v>88</v>
      </c>
      <c r="D127" s="20">
        <f t="shared" si="39"/>
        <v>0</v>
      </c>
      <c r="E127" s="32">
        <v>0.86900000000000011</v>
      </c>
      <c r="F127" s="30">
        <f t="shared" si="40"/>
        <v>0</v>
      </c>
      <c r="G127" s="23"/>
      <c r="H127" s="24"/>
      <c r="I127" s="25">
        <f t="shared" si="41"/>
        <v>0</v>
      </c>
      <c r="J127" s="26"/>
      <c r="K127" s="25">
        <f t="shared" si="42"/>
        <v>0</v>
      </c>
      <c r="L127" s="26"/>
      <c r="M127" s="25">
        <f t="shared" si="43"/>
        <v>0</v>
      </c>
      <c r="N127" s="26"/>
      <c r="O127" s="25">
        <f t="shared" si="44"/>
        <v>0</v>
      </c>
      <c r="P127" s="24"/>
      <c r="Q127" s="25">
        <f t="shared" si="45"/>
        <v>0</v>
      </c>
      <c r="R127" s="26"/>
      <c r="S127" s="25">
        <f t="shared" si="46"/>
        <v>0</v>
      </c>
      <c r="T127" s="27"/>
      <c r="U127" s="25">
        <f t="shared" si="47"/>
        <v>0</v>
      </c>
      <c r="V127" s="27"/>
      <c r="W127" s="25">
        <f t="shared" si="48"/>
        <v>0</v>
      </c>
      <c r="X127" s="26"/>
      <c r="Y127" s="25">
        <f t="shared" si="49"/>
        <v>0</v>
      </c>
      <c r="Z127" s="24"/>
      <c r="AA127" s="25">
        <f t="shared" si="50"/>
        <v>0</v>
      </c>
    </row>
    <row r="128" spans="1:27" ht="12.75" customHeight="1">
      <c r="A128" s="17">
        <f t="shared" si="51"/>
        <v>125</v>
      </c>
      <c r="B128" s="34" t="s">
        <v>149</v>
      </c>
      <c r="C128" s="19" t="s">
        <v>30</v>
      </c>
      <c r="D128" s="20">
        <f t="shared" si="39"/>
        <v>2</v>
      </c>
      <c r="E128" s="32">
        <v>37.9</v>
      </c>
      <c r="F128" s="30">
        <f t="shared" si="40"/>
        <v>75.8</v>
      </c>
      <c r="G128" s="23"/>
      <c r="H128" s="24">
        <v>2</v>
      </c>
      <c r="I128" s="25">
        <f t="shared" si="41"/>
        <v>75.8</v>
      </c>
      <c r="J128" s="26"/>
      <c r="K128" s="25">
        <f t="shared" si="42"/>
        <v>0</v>
      </c>
      <c r="L128" s="26"/>
      <c r="M128" s="25">
        <f t="shared" si="43"/>
        <v>0</v>
      </c>
      <c r="N128" s="26"/>
      <c r="O128" s="25">
        <f t="shared" si="44"/>
        <v>0</v>
      </c>
      <c r="P128" s="24"/>
      <c r="Q128" s="25">
        <f t="shared" si="45"/>
        <v>0</v>
      </c>
      <c r="R128" s="26"/>
      <c r="S128" s="25">
        <f t="shared" si="46"/>
        <v>0</v>
      </c>
      <c r="T128" s="27"/>
      <c r="U128" s="25">
        <f t="shared" si="47"/>
        <v>0</v>
      </c>
      <c r="V128" s="36"/>
      <c r="W128" s="25">
        <f t="shared" si="48"/>
        <v>0</v>
      </c>
      <c r="X128" s="36"/>
      <c r="Y128" s="25">
        <f t="shared" si="49"/>
        <v>0</v>
      </c>
      <c r="Z128" s="24"/>
      <c r="AA128" s="25">
        <f t="shared" si="50"/>
        <v>0</v>
      </c>
    </row>
    <row r="129" spans="1:27" ht="12.75" customHeight="1">
      <c r="A129" s="17">
        <f t="shared" si="51"/>
        <v>126</v>
      </c>
      <c r="B129" s="18" t="s">
        <v>150</v>
      </c>
      <c r="C129" s="19" t="s">
        <v>20</v>
      </c>
      <c r="D129" s="20">
        <f t="shared" si="39"/>
        <v>0</v>
      </c>
      <c r="E129" s="21">
        <v>30</v>
      </c>
      <c r="F129" s="30">
        <f t="shared" si="40"/>
        <v>0</v>
      </c>
      <c r="G129" s="23"/>
      <c r="H129" s="24"/>
      <c r="I129" s="25">
        <f t="shared" si="41"/>
        <v>0</v>
      </c>
      <c r="J129" s="26"/>
      <c r="K129" s="25">
        <f t="shared" si="42"/>
        <v>0</v>
      </c>
      <c r="L129" s="26"/>
      <c r="M129" s="25">
        <f t="shared" si="43"/>
        <v>0</v>
      </c>
      <c r="N129" s="26"/>
      <c r="O129" s="25">
        <f t="shared" si="44"/>
        <v>0</v>
      </c>
      <c r="P129" s="24"/>
      <c r="Q129" s="25">
        <f t="shared" si="45"/>
        <v>0</v>
      </c>
      <c r="R129" s="26"/>
      <c r="S129" s="25">
        <f t="shared" si="46"/>
        <v>0</v>
      </c>
      <c r="T129" s="27"/>
      <c r="U129" s="25">
        <f t="shared" si="47"/>
        <v>0</v>
      </c>
      <c r="V129" s="27"/>
      <c r="W129" s="25">
        <f t="shared" si="48"/>
        <v>0</v>
      </c>
      <c r="X129" s="26"/>
      <c r="Y129" s="25">
        <f t="shared" si="49"/>
        <v>0</v>
      </c>
      <c r="Z129" s="24"/>
      <c r="AA129" s="25">
        <f t="shared" si="50"/>
        <v>0</v>
      </c>
    </row>
    <row r="130" spans="1:27" ht="12.75" customHeight="1">
      <c r="A130" s="17">
        <f t="shared" si="51"/>
        <v>127</v>
      </c>
      <c r="B130" s="45" t="s">
        <v>151</v>
      </c>
      <c r="C130" s="12" t="s">
        <v>80</v>
      </c>
      <c r="D130" s="20">
        <f t="shared" si="39"/>
        <v>10</v>
      </c>
      <c r="E130" s="32">
        <v>1.4740000000000002</v>
      </c>
      <c r="F130" s="30">
        <f t="shared" si="40"/>
        <v>14.740000000000002</v>
      </c>
      <c r="G130" s="46"/>
      <c r="H130" s="24">
        <v>5</v>
      </c>
      <c r="I130" s="25">
        <f t="shared" si="41"/>
        <v>7.370000000000001</v>
      </c>
      <c r="J130" s="26"/>
      <c r="K130" s="25">
        <f t="shared" si="42"/>
        <v>0</v>
      </c>
      <c r="L130" s="26">
        <v>5</v>
      </c>
      <c r="M130" s="25">
        <f t="shared" si="43"/>
        <v>7.370000000000001</v>
      </c>
      <c r="N130" s="26"/>
      <c r="O130" s="25">
        <f t="shared" si="44"/>
        <v>0</v>
      </c>
      <c r="P130" s="24"/>
      <c r="Q130" s="25">
        <f t="shared" si="45"/>
        <v>0</v>
      </c>
      <c r="R130" s="26"/>
      <c r="S130" s="25">
        <f t="shared" si="46"/>
        <v>0</v>
      </c>
      <c r="T130" s="27"/>
      <c r="U130" s="25">
        <f t="shared" si="47"/>
        <v>0</v>
      </c>
      <c r="V130" s="27"/>
      <c r="W130" s="25">
        <f t="shared" si="48"/>
        <v>0</v>
      </c>
      <c r="X130" s="26"/>
      <c r="Y130" s="25">
        <f t="shared" si="49"/>
        <v>0</v>
      </c>
      <c r="Z130" s="24"/>
      <c r="AA130" s="25">
        <f t="shared" si="50"/>
        <v>0</v>
      </c>
    </row>
    <row r="131" spans="1:27" ht="12.75" customHeight="1">
      <c r="A131" s="17">
        <f t="shared" si="51"/>
        <v>128</v>
      </c>
      <c r="B131" s="45" t="s">
        <v>152</v>
      </c>
      <c r="C131" s="12" t="s">
        <v>80</v>
      </c>
      <c r="D131" s="20">
        <f t="shared" si="39"/>
        <v>10</v>
      </c>
      <c r="E131" s="47">
        <v>2.1779999999999999</v>
      </c>
      <c r="F131" s="30">
        <f t="shared" si="40"/>
        <v>21.78</v>
      </c>
      <c r="G131" s="46"/>
      <c r="H131" s="24">
        <v>5</v>
      </c>
      <c r="I131" s="25">
        <f t="shared" si="41"/>
        <v>10.89</v>
      </c>
      <c r="J131" s="26"/>
      <c r="K131" s="25">
        <f t="shared" si="42"/>
        <v>0</v>
      </c>
      <c r="L131" s="26">
        <v>5</v>
      </c>
      <c r="M131" s="25">
        <f t="shared" si="43"/>
        <v>10.89</v>
      </c>
      <c r="N131" s="26"/>
      <c r="O131" s="25">
        <f t="shared" si="44"/>
        <v>0</v>
      </c>
      <c r="P131" s="24"/>
      <c r="Q131" s="25">
        <f t="shared" si="45"/>
        <v>0</v>
      </c>
      <c r="R131" s="26"/>
      <c r="S131" s="25">
        <f t="shared" si="46"/>
        <v>0</v>
      </c>
      <c r="T131" s="27"/>
      <c r="U131" s="25">
        <f t="shared" si="47"/>
        <v>0</v>
      </c>
      <c r="V131" s="27"/>
      <c r="W131" s="25">
        <f t="shared" si="48"/>
        <v>0</v>
      </c>
      <c r="X131" s="26"/>
      <c r="Y131" s="25">
        <f t="shared" si="49"/>
        <v>0</v>
      </c>
      <c r="Z131" s="24"/>
      <c r="AA131" s="25">
        <f t="shared" si="50"/>
        <v>0</v>
      </c>
    </row>
    <row r="132" spans="1:27" ht="12.75" customHeight="1">
      <c r="A132" s="17">
        <f t="shared" si="51"/>
        <v>129</v>
      </c>
      <c r="B132" s="45" t="s">
        <v>153</v>
      </c>
      <c r="C132" s="19" t="s">
        <v>30</v>
      </c>
      <c r="D132" s="20">
        <f t="shared" ref="D132:D161" si="52">L132+N132+P132+R132+T132+V132+X132+Z132+H132</f>
        <v>5</v>
      </c>
      <c r="E132" s="47">
        <v>2.6179999999999999</v>
      </c>
      <c r="F132" s="30">
        <f t="shared" ref="F132:F161" si="53">D132*E132</f>
        <v>13.09</v>
      </c>
      <c r="G132" s="46"/>
      <c r="H132" s="24">
        <v>3</v>
      </c>
      <c r="I132" s="25">
        <f t="shared" ref="I132:I161" si="54">H132*$E132</f>
        <v>7.8539999999999992</v>
      </c>
      <c r="J132" s="26"/>
      <c r="K132" s="25">
        <f t="shared" ref="K132:K161" si="55">J132*$E132</f>
        <v>0</v>
      </c>
      <c r="L132" s="26">
        <v>2</v>
      </c>
      <c r="M132" s="25">
        <f t="shared" ref="M132:M161" si="56">L132*$E132</f>
        <v>5.2359999999999998</v>
      </c>
      <c r="N132" s="26"/>
      <c r="O132" s="25">
        <f t="shared" ref="O132:O161" si="57">N132*$E132</f>
        <v>0</v>
      </c>
      <c r="P132" s="24"/>
      <c r="Q132" s="25">
        <f t="shared" ref="Q132:Q159" si="58">P132*$E132</f>
        <v>0</v>
      </c>
      <c r="R132" s="26"/>
      <c r="S132" s="25">
        <f t="shared" ref="S132:S159" si="59">R132*$E132</f>
        <v>0</v>
      </c>
      <c r="T132" s="27"/>
      <c r="U132" s="25">
        <f t="shared" ref="U132:U161" si="60">T132*$E132</f>
        <v>0</v>
      </c>
      <c r="V132" s="26"/>
      <c r="W132" s="25">
        <f t="shared" ref="W132:W159" si="61">V132*$E132</f>
        <v>0</v>
      </c>
      <c r="X132" s="26"/>
      <c r="Y132" s="25">
        <f t="shared" ref="Y132:Y159" si="62">X132*$E132</f>
        <v>0</v>
      </c>
      <c r="Z132" s="24"/>
      <c r="AA132" s="25">
        <f t="shared" ref="AA132:AA159" si="63">Z132*$E132</f>
        <v>0</v>
      </c>
    </row>
    <row r="133" spans="1:27" ht="12.75" customHeight="1">
      <c r="A133" s="17">
        <f t="shared" ref="A133:A159" si="64">A132+1</f>
        <v>130</v>
      </c>
      <c r="B133" s="45" t="s">
        <v>154</v>
      </c>
      <c r="C133" s="19" t="s">
        <v>30</v>
      </c>
      <c r="D133" s="20">
        <f t="shared" si="52"/>
        <v>1</v>
      </c>
      <c r="E133" s="47">
        <v>4.620000000000001</v>
      </c>
      <c r="F133" s="30">
        <f t="shared" si="53"/>
        <v>4.620000000000001</v>
      </c>
      <c r="G133" s="46"/>
      <c r="H133" s="24">
        <v>1</v>
      </c>
      <c r="I133" s="25">
        <f t="shared" si="54"/>
        <v>4.620000000000001</v>
      </c>
      <c r="J133" s="26"/>
      <c r="K133" s="25">
        <f t="shared" si="55"/>
        <v>0</v>
      </c>
      <c r="L133" s="26"/>
      <c r="M133" s="25">
        <f t="shared" si="56"/>
        <v>0</v>
      </c>
      <c r="N133" s="26"/>
      <c r="O133" s="25">
        <f t="shared" si="57"/>
        <v>0</v>
      </c>
      <c r="P133" s="24"/>
      <c r="Q133" s="25">
        <f t="shared" si="58"/>
        <v>0</v>
      </c>
      <c r="R133" s="26"/>
      <c r="S133" s="25">
        <f t="shared" si="59"/>
        <v>0</v>
      </c>
      <c r="T133" s="27"/>
      <c r="U133" s="25">
        <f t="shared" si="60"/>
        <v>0</v>
      </c>
      <c r="V133" s="26"/>
      <c r="W133" s="25">
        <f t="shared" si="61"/>
        <v>0</v>
      </c>
      <c r="X133" s="26"/>
      <c r="Y133" s="25">
        <f t="shared" si="62"/>
        <v>0</v>
      </c>
      <c r="Z133" s="24"/>
      <c r="AA133" s="25">
        <f t="shared" si="63"/>
        <v>0</v>
      </c>
    </row>
    <row r="134" spans="1:27" ht="12.75" customHeight="1">
      <c r="A134" s="17">
        <f t="shared" si="64"/>
        <v>131</v>
      </c>
      <c r="B134" s="45" t="s">
        <v>155</v>
      </c>
      <c r="C134" s="12" t="s">
        <v>30</v>
      </c>
      <c r="D134" s="20">
        <f t="shared" si="52"/>
        <v>20</v>
      </c>
      <c r="E134" s="47">
        <v>0.48400000000000004</v>
      </c>
      <c r="F134" s="30">
        <f t="shared" si="53"/>
        <v>9.6800000000000015</v>
      </c>
      <c r="G134" s="46"/>
      <c r="H134" s="24">
        <v>20</v>
      </c>
      <c r="I134" s="25">
        <f t="shared" si="54"/>
        <v>9.6800000000000015</v>
      </c>
      <c r="J134" s="26"/>
      <c r="K134" s="25">
        <f t="shared" si="55"/>
        <v>0</v>
      </c>
      <c r="L134" s="26"/>
      <c r="M134" s="25">
        <f t="shared" si="56"/>
        <v>0</v>
      </c>
      <c r="N134" s="26"/>
      <c r="O134" s="25">
        <f t="shared" si="57"/>
        <v>0</v>
      </c>
      <c r="P134" s="24"/>
      <c r="Q134" s="25">
        <f t="shared" si="58"/>
        <v>0</v>
      </c>
      <c r="R134" s="26"/>
      <c r="S134" s="25">
        <f t="shared" si="59"/>
        <v>0</v>
      </c>
      <c r="T134" s="27"/>
      <c r="U134" s="25">
        <f t="shared" si="60"/>
        <v>0</v>
      </c>
      <c r="V134" s="27"/>
      <c r="W134" s="25">
        <f t="shared" si="61"/>
        <v>0</v>
      </c>
      <c r="X134" s="26"/>
      <c r="Y134" s="25">
        <f t="shared" si="62"/>
        <v>0</v>
      </c>
      <c r="Z134" s="24"/>
      <c r="AA134" s="25">
        <f t="shared" si="63"/>
        <v>0</v>
      </c>
    </row>
    <row r="135" spans="1:27" ht="26.25" customHeight="1">
      <c r="A135" s="17">
        <f t="shared" si="64"/>
        <v>132</v>
      </c>
      <c r="B135" s="48" t="s">
        <v>156</v>
      </c>
      <c r="C135" s="19" t="s">
        <v>18</v>
      </c>
      <c r="D135" s="20">
        <f t="shared" si="52"/>
        <v>0</v>
      </c>
      <c r="E135" s="47">
        <v>30.151000000000003</v>
      </c>
      <c r="F135" s="30">
        <f t="shared" si="53"/>
        <v>0</v>
      </c>
      <c r="G135" s="49" t="s">
        <v>157</v>
      </c>
      <c r="H135" s="24"/>
      <c r="I135" s="25">
        <f t="shared" si="54"/>
        <v>0</v>
      </c>
      <c r="J135" s="26"/>
      <c r="K135" s="25">
        <f t="shared" si="55"/>
        <v>0</v>
      </c>
      <c r="L135" s="26"/>
      <c r="M135" s="25">
        <f t="shared" si="56"/>
        <v>0</v>
      </c>
      <c r="N135" s="26"/>
      <c r="O135" s="25">
        <f t="shared" si="57"/>
        <v>0</v>
      </c>
      <c r="P135" s="24"/>
      <c r="Q135" s="25">
        <f t="shared" si="58"/>
        <v>0</v>
      </c>
      <c r="R135" s="26"/>
      <c r="S135" s="25">
        <f t="shared" si="59"/>
        <v>0</v>
      </c>
      <c r="T135" s="27"/>
      <c r="U135" s="25">
        <f t="shared" si="60"/>
        <v>0</v>
      </c>
      <c r="V135" s="27"/>
      <c r="W135" s="25">
        <f t="shared" si="61"/>
        <v>0</v>
      </c>
      <c r="X135" s="26"/>
      <c r="Y135" s="25">
        <f t="shared" si="62"/>
        <v>0</v>
      </c>
      <c r="Z135" s="24"/>
      <c r="AA135" s="25">
        <f t="shared" si="63"/>
        <v>0</v>
      </c>
    </row>
    <row r="136" spans="1:27" ht="25.5" customHeight="1">
      <c r="A136" s="17">
        <f t="shared" si="64"/>
        <v>133</v>
      </c>
      <c r="B136" s="45" t="s">
        <v>158</v>
      </c>
      <c r="C136" s="12" t="s">
        <v>30</v>
      </c>
      <c r="D136" s="20">
        <f t="shared" si="52"/>
        <v>0</v>
      </c>
      <c r="E136" s="47">
        <v>1.9580000000000002</v>
      </c>
      <c r="F136" s="30">
        <f t="shared" si="53"/>
        <v>0</v>
      </c>
      <c r="G136" s="46"/>
      <c r="H136" s="24"/>
      <c r="I136" s="25">
        <f t="shared" si="54"/>
        <v>0</v>
      </c>
      <c r="J136" s="26"/>
      <c r="K136" s="25">
        <f t="shared" si="55"/>
        <v>0</v>
      </c>
      <c r="L136" s="26"/>
      <c r="M136" s="25">
        <f t="shared" si="56"/>
        <v>0</v>
      </c>
      <c r="N136" s="26"/>
      <c r="O136" s="25">
        <f t="shared" si="57"/>
        <v>0</v>
      </c>
      <c r="P136" s="24"/>
      <c r="Q136" s="25">
        <f t="shared" si="58"/>
        <v>0</v>
      </c>
      <c r="R136" s="26"/>
      <c r="S136" s="25">
        <f t="shared" si="59"/>
        <v>0</v>
      </c>
      <c r="T136" s="27"/>
      <c r="U136" s="25">
        <f t="shared" si="60"/>
        <v>0</v>
      </c>
      <c r="V136" s="27"/>
      <c r="W136" s="25">
        <f t="shared" si="61"/>
        <v>0</v>
      </c>
      <c r="X136" s="26"/>
      <c r="Y136" s="25">
        <f t="shared" si="62"/>
        <v>0</v>
      </c>
      <c r="Z136" s="24"/>
      <c r="AA136" s="25">
        <f t="shared" si="63"/>
        <v>0</v>
      </c>
    </row>
    <row r="137" spans="1:27" ht="12.75" customHeight="1">
      <c r="A137" s="17">
        <f t="shared" si="64"/>
        <v>134</v>
      </c>
      <c r="B137" s="50" t="s">
        <v>159</v>
      </c>
      <c r="C137" s="19" t="s">
        <v>20</v>
      </c>
      <c r="D137" s="20">
        <f t="shared" si="52"/>
        <v>0</v>
      </c>
      <c r="E137" s="51">
        <v>4.3099999999999996</v>
      </c>
      <c r="F137" s="30">
        <f t="shared" si="53"/>
        <v>0</v>
      </c>
      <c r="G137" s="46"/>
      <c r="H137" s="24"/>
      <c r="I137" s="25">
        <f t="shared" si="54"/>
        <v>0</v>
      </c>
      <c r="J137" s="26"/>
      <c r="K137" s="25">
        <f t="shared" si="55"/>
        <v>0</v>
      </c>
      <c r="L137" s="26"/>
      <c r="M137" s="25">
        <f t="shared" si="56"/>
        <v>0</v>
      </c>
      <c r="N137" s="26"/>
      <c r="O137" s="25">
        <f t="shared" si="57"/>
        <v>0</v>
      </c>
      <c r="P137" s="24"/>
      <c r="Q137" s="25">
        <f t="shared" si="58"/>
        <v>0</v>
      </c>
      <c r="R137" s="26"/>
      <c r="S137" s="25">
        <f t="shared" si="59"/>
        <v>0</v>
      </c>
      <c r="T137" s="27"/>
      <c r="U137" s="25">
        <f t="shared" si="60"/>
        <v>0</v>
      </c>
      <c r="V137" s="27"/>
      <c r="W137" s="25">
        <f t="shared" si="61"/>
        <v>0</v>
      </c>
      <c r="X137" s="26"/>
      <c r="Y137" s="25">
        <f t="shared" si="62"/>
        <v>0</v>
      </c>
      <c r="Z137" s="24"/>
      <c r="AA137" s="25">
        <f t="shared" si="63"/>
        <v>0</v>
      </c>
    </row>
    <row r="138" spans="1:27" ht="12.75" customHeight="1">
      <c r="A138" s="17">
        <f t="shared" si="64"/>
        <v>135</v>
      </c>
      <c r="B138" s="45" t="s">
        <v>160</v>
      </c>
      <c r="C138" s="12" t="s">
        <v>30</v>
      </c>
      <c r="D138" s="20">
        <f t="shared" si="52"/>
        <v>4</v>
      </c>
      <c r="E138" s="47">
        <v>2.5</v>
      </c>
      <c r="F138" s="30">
        <f t="shared" si="53"/>
        <v>10</v>
      </c>
      <c r="G138" s="46"/>
      <c r="H138" s="24">
        <v>4</v>
      </c>
      <c r="I138" s="25">
        <f t="shared" si="54"/>
        <v>10</v>
      </c>
      <c r="J138" s="26"/>
      <c r="K138" s="25">
        <f t="shared" si="55"/>
        <v>0</v>
      </c>
      <c r="L138" s="26"/>
      <c r="M138" s="25">
        <f t="shared" si="56"/>
        <v>0</v>
      </c>
      <c r="N138" s="26"/>
      <c r="O138" s="25">
        <f t="shared" si="57"/>
        <v>0</v>
      </c>
      <c r="P138" s="24"/>
      <c r="Q138" s="25">
        <f t="shared" si="58"/>
        <v>0</v>
      </c>
      <c r="R138" s="26"/>
      <c r="S138" s="25">
        <f t="shared" si="59"/>
        <v>0</v>
      </c>
      <c r="T138" s="27"/>
      <c r="U138" s="25">
        <f t="shared" si="60"/>
        <v>0</v>
      </c>
      <c r="V138" s="27"/>
      <c r="W138" s="25">
        <f t="shared" si="61"/>
        <v>0</v>
      </c>
      <c r="X138" s="26"/>
      <c r="Y138" s="25">
        <f t="shared" si="62"/>
        <v>0</v>
      </c>
      <c r="Z138" s="24"/>
      <c r="AA138" s="25">
        <f t="shared" si="63"/>
        <v>0</v>
      </c>
    </row>
    <row r="139" spans="1:27" ht="12.75" customHeight="1">
      <c r="A139" s="17">
        <f t="shared" si="64"/>
        <v>136</v>
      </c>
      <c r="B139" s="52" t="s">
        <v>161</v>
      </c>
      <c r="C139" s="12" t="s">
        <v>30</v>
      </c>
      <c r="D139" s="20">
        <f t="shared" si="52"/>
        <v>55</v>
      </c>
      <c r="E139" s="32">
        <v>0.9</v>
      </c>
      <c r="F139" s="53">
        <f t="shared" si="53"/>
        <v>49.5</v>
      </c>
      <c r="G139" s="46"/>
      <c r="H139" s="24">
        <v>5</v>
      </c>
      <c r="I139" s="25">
        <f t="shared" si="54"/>
        <v>4.5</v>
      </c>
      <c r="J139" s="26"/>
      <c r="K139" s="25">
        <f t="shared" si="55"/>
        <v>0</v>
      </c>
      <c r="L139" s="26">
        <v>50</v>
      </c>
      <c r="M139" s="25">
        <f t="shared" si="56"/>
        <v>45</v>
      </c>
      <c r="N139" s="26"/>
      <c r="O139" s="25">
        <f t="shared" si="57"/>
        <v>0</v>
      </c>
      <c r="P139" s="24"/>
      <c r="Q139" s="25">
        <f t="shared" si="58"/>
        <v>0</v>
      </c>
      <c r="R139" s="26"/>
      <c r="S139" s="25">
        <f t="shared" si="59"/>
        <v>0</v>
      </c>
      <c r="T139" s="27"/>
      <c r="U139" s="25">
        <f t="shared" si="60"/>
        <v>0</v>
      </c>
      <c r="V139" s="27"/>
      <c r="W139" s="25">
        <f t="shared" si="61"/>
        <v>0</v>
      </c>
      <c r="X139" s="26"/>
      <c r="Y139" s="25">
        <f t="shared" si="62"/>
        <v>0</v>
      </c>
      <c r="Z139" s="24"/>
      <c r="AA139" s="25">
        <f t="shared" si="63"/>
        <v>0</v>
      </c>
    </row>
    <row r="140" spans="1:27" ht="12.75" customHeight="1">
      <c r="A140" s="17">
        <f t="shared" si="64"/>
        <v>137</v>
      </c>
      <c r="B140" s="28" t="s">
        <v>162</v>
      </c>
      <c r="C140" s="54" t="s">
        <v>63</v>
      </c>
      <c r="D140" s="20">
        <f t="shared" si="52"/>
        <v>3</v>
      </c>
      <c r="E140" s="55">
        <v>0.77</v>
      </c>
      <c r="F140" s="53">
        <f t="shared" si="53"/>
        <v>2.31</v>
      </c>
      <c r="G140" s="46"/>
      <c r="H140" s="56">
        <v>3</v>
      </c>
      <c r="I140" s="57">
        <f t="shared" si="54"/>
        <v>2.31</v>
      </c>
      <c r="J140" s="58"/>
      <c r="K140" s="57">
        <f t="shared" si="55"/>
        <v>0</v>
      </c>
      <c r="L140" s="26"/>
      <c r="M140" s="25">
        <f t="shared" si="56"/>
        <v>0</v>
      </c>
      <c r="N140" s="58"/>
      <c r="O140" s="57">
        <f t="shared" si="57"/>
        <v>0</v>
      </c>
      <c r="P140" s="24"/>
      <c r="Q140" s="25">
        <f t="shared" si="58"/>
        <v>0</v>
      </c>
      <c r="R140" s="26"/>
      <c r="S140" s="25">
        <f t="shared" si="59"/>
        <v>0</v>
      </c>
      <c r="T140" s="27"/>
      <c r="U140" s="25">
        <f t="shared" si="60"/>
        <v>0</v>
      </c>
      <c r="V140" s="27"/>
      <c r="W140" s="25">
        <f t="shared" si="61"/>
        <v>0</v>
      </c>
      <c r="X140" s="26"/>
      <c r="Y140" s="25">
        <f t="shared" si="62"/>
        <v>0</v>
      </c>
      <c r="Z140" s="24"/>
      <c r="AA140" s="25">
        <f t="shared" si="63"/>
        <v>0</v>
      </c>
    </row>
    <row r="141" spans="1:27" ht="12.75" customHeight="1">
      <c r="A141" s="17">
        <f t="shared" si="64"/>
        <v>138</v>
      </c>
      <c r="B141" s="34" t="s">
        <v>163</v>
      </c>
      <c r="C141" s="54" t="s">
        <v>30</v>
      </c>
      <c r="D141" s="20">
        <f t="shared" si="52"/>
        <v>0</v>
      </c>
      <c r="E141" s="59">
        <v>0.41800000000000004</v>
      </c>
      <c r="F141" s="53">
        <f t="shared" si="53"/>
        <v>0</v>
      </c>
      <c r="G141" s="23"/>
      <c r="H141" s="24"/>
      <c r="I141" s="57">
        <f t="shared" si="54"/>
        <v>0</v>
      </c>
      <c r="J141" s="26"/>
      <c r="K141" s="57">
        <f t="shared" si="55"/>
        <v>0</v>
      </c>
      <c r="L141" s="26"/>
      <c r="M141" s="25">
        <f t="shared" si="56"/>
        <v>0</v>
      </c>
      <c r="N141" s="26"/>
      <c r="O141" s="57">
        <f t="shared" si="57"/>
        <v>0</v>
      </c>
      <c r="P141" s="26"/>
      <c r="Q141" s="25">
        <f t="shared" si="58"/>
        <v>0</v>
      </c>
      <c r="R141" s="26"/>
      <c r="S141" s="25">
        <f t="shared" si="59"/>
        <v>0</v>
      </c>
      <c r="T141" s="27"/>
      <c r="U141" s="25">
        <f t="shared" si="60"/>
        <v>0</v>
      </c>
      <c r="V141" s="26"/>
      <c r="W141" s="25">
        <f t="shared" si="61"/>
        <v>0</v>
      </c>
      <c r="X141" s="26"/>
      <c r="Y141" s="25">
        <f t="shared" si="62"/>
        <v>0</v>
      </c>
      <c r="Z141" s="26"/>
      <c r="AA141" s="25">
        <f t="shared" si="63"/>
        <v>0</v>
      </c>
    </row>
    <row r="142" spans="1:27" ht="12.75" customHeight="1">
      <c r="A142" s="17">
        <f t="shared" si="64"/>
        <v>139</v>
      </c>
      <c r="B142" s="28" t="s">
        <v>164</v>
      </c>
      <c r="C142" s="54" t="s">
        <v>20</v>
      </c>
      <c r="D142" s="20">
        <f t="shared" si="52"/>
        <v>0</v>
      </c>
      <c r="E142" s="59">
        <v>2.9260000000000006</v>
      </c>
      <c r="F142" s="53">
        <f t="shared" si="53"/>
        <v>0</v>
      </c>
      <c r="G142" s="23"/>
      <c r="H142" s="24"/>
      <c r="I142" s="57">
        <f t="shared" si="54"/>
        <v>0</v>
      </c>
      <c r="J142" s="26"/>
      <c r="K142" s="57">
        <f t="shared" si="55"/>
        <v>0</v>
      </c>
      <c r="L142" s="26"/>
      <c r="M142" s="25">
        <f t="shared" si="56"/>
        <v>0</v>
      </c>
      <c r="N142" s="26"/>
      <c r="O142" s="57">
        <f t="shared" si="57"/>
        <v>0</v>
      </c>
      <c r="P142" s="26"/>
      <c r="Q142" s="25">
        <f t="shared" si="58"/>
        <v>0</v>
      </c>
      <c r="R142" s="26"/>
      <c r="S142" s="25">
        <f t="shared" si="59"/>
        <v>0</v>
      </c>
      <c r="T142" s="27"/>
      <c r="U142" s="25">
        <f t="shared" si="60"/>
        <v>0</v>
      </c>
      <c r="V142" s="27"/>
      <c r="W142" s="25">
        <f t="shared" si="61"/>
        <v>0</v>
      </c>
      <c r="X142" s="26"/>
      <c r="Y142" s="25">
        <f t="shared" si="62"/>
        <v>0</v>
      </c>
      <c r="Z142" s="26"/>
      <c r="AA142" s="25">
        <f t="shared" si="63"/>
        <v>0</v>
      </c>
    </row>
    <row r="143" spans="1:27" ht="12.75" customHeight="1">
      <c r="A143" s="17">
        <f t="shared" si="64"/>
        <v>140</v>
      </c>
      <c r="B143" s="28" t="s">
        <v>165</v>
      </c>
      <c r="C143" s="54" t="s">
        <v>30</v>
      </c>
      <c r="D143" s="20">
        <f t="shared" si="52"/>
        <v>2</v>
      </c>
      <c r="E143" s="59">
        <v>13.725</v>
      </c>
      <c r="F143" s="53">
        <f t="shared" si="53"/>
        <v>27.45</v>
      </c>
      <c r="G143" s="23"/>
      <c r="H143" s="24">
        <v>2</v>
      </c>
      <c r="I143" s="57">
        <f t="shared" si="54"/>
        <v>27.45</v>
      </c>
      <c r="J143" s="26"/>
      <c r="K143" s="57">
        <f t="shared" si="55"/>
        <v>0</v>
      </c>
      <c r="L143" s="26"/>
      <c r="M143" s="25">
        <f t="shared" si="56"/>
        <v>0</v>
      </c>
      <c r="N143" s="26"/>
      <c r="O143" s="57">
        <f t="shared" si="57"/>
        <v>0</v>
      </c>
      <c r="P143" s="26"/>
      <c r="Q143" s="25">
        <f t="shared" si="58"/>
        <v>0</v>
      </c>
      <c r="R143" s="26"/>
      <c r="S143" s="25">
        <f t="shared" si="59"/>
        <v>0</v>
      </c>
      <c r="T143" s="27"/>
      <c r="U143" s="25">
        <f t="shared" si="60"/>
        <v>0</v>
      </c>
      <c r="V143" s="60"/>
      <c r="W143" s="25">
        <f t="shared" si="61"/>
        <v>0</v>
      </c>
      <c r="X143" s="26"/>
      <c r="Y143" s="25">
        <f t="shared" si="62"/>
        <v>0</v>
      </c>
      <c r="Z143" s="26"/>
      <c r="AA143" s="25">
        <f t="shared" si="63"/>
        <v>0</v>
      </c>
    </row>
    <row r="144" spans="1:27" ht="12.75" customHeight="1">
      <c r="A144" s="17">
        <f t="shared" si="64"/>
        <v>141</v>
      </c>
      <c r="B144" s="34" t="s">
        <v>166</v>
      </c>
      <c r="C144" s="54" t="s">
        <v>30</v>
      </c>
      <c r="D144" s="20">
        <f t="shared" si="52"/>
        <v>3</v>
      </c>
      <c r="E144" s="59">
        <v>0.29700000000000004</v>
      </c>
      <c r="F144" s="53">
        <f t="shared" si="53"/>
        <v>0.89100000000000013</v>
      </c>
      <c r="G144" s="23"/>
      <c r="H144" s="24">
        <v>3</v>
      </c>
      <c r="I144" s="57">
        <f t="shared" si="54"/>
        <v>0.89100000000000013</v>
      </c>
      <c r="J144" s="26"/>
      <c r="K144" s="57">
        <f t="shared" si="55"/>
        <v>0</v>
      </c>
      <c r="L144" s="26"/>
      <c r="M144" s="25">
        <f t="shared" si="56"/>
        <v>0</v>
      </c>
      <c r="N144" s="26"/>
      <c r="O144" s="57">
        <f t="shared" si="57"/>
        <v>0</v>
      </c>
      <c r="P144" s="26"/>
      <c r="Q144" s="25">
        <f t="shared" si="58"/>
        <v>0</v>
      </c>
      <c r="R144" s="26"/>
      <c r="S144" s="25">
        <f t="shared" si="59"/>
        <v>0</v>
      </c>
      <c r="T144" s="27"/>
      <c r="U144" s="25">
        <f t="shared" si="60"/>
        <v>0</v>
      </c>
      <c r="V144" s="26"/>
      <c r="W144" s="25">
        <f t="shared" si="61"/>
        <v>0</v>
      </c>
      <c r="X144" s="26"/>
      <c r="Y144" s="25">
        <f t="shared" si="62"/>
        <v>0</v>
      </c>
      <c r="Z144" s="26"/>
      <c r="AA144" s="25">
        <f t="shared" si="63"/>
        <v>0</v>
      </c>
    </row>
    <row r="145" spans="1:27" ht="12.75" customHeight="1">
      <c r="A145" s="17">
        <f t="shared" si="64"/>
        <v>142</v>
      </c>
      <c r="B145" s="28" t="s">
        <v>167</v>
      </c>
      <c r="C145" s="54" t="s">
        <v>18</v>
      </c>
      <c r="D145" s="20">
        <f t="shared" si="52"/>
        <v>9</v>
      </c>
      <c r="E145" s="59">
        <v>1.7820000000000003</v>
      </c>
      <c r="F145" s="53">
        <f t="shared" si="53"/>
        <v>16.038000000000004</v>
      </c>
      <c r="G145" s="37"/>
      <c r="H145" s="24">
        <v>4</v>
      </c>
      <c r="I145" s="57">
        <f t="shared" si="54"/>
        <v>7.128000000000001</v>
      </c>
      <c r="J145" s="26"/>
      <c r="K145" s="57">
        <f t="shared" si="55"/>
        <v>0</v>
      </c>
      <c r="L145" s="26">
        <v>5</v>
      </c>
      <c r="M145" s="25">
        <f t="shared" si="56"/>
        <v>8.9100000000000019</v>
      </c>
      <c r="N145" s="26"/>
      <c r="O145" s="57">
        <f t="shared" si="57"/>
        <v>0</v>
      </c>
      <c r="P145" s="26"/>
      <c r="Q145" s="25">
        <f t="shared" si="58"/>
        <v>0</v>
      </c>
      <c r="R145" s="26"/>
      <c r="S145" s="25">
        <f t="shared" si="59"/>
        <v>0</v>
      </c>
      <c r="T145" s="27"/>
      <c r="U145" s="25">
        <f t="shared" si="60"/>
        <v>0</v>
      </c>
      <c r="V145" s="60"/>
      <c r="W145" s="25">
        <f t="shared" si="61"/>
        <v>0</v>
      </c>
      <c r="X145" s="26"/>
      <c r="Y145" s="25">
        <f t="shared" si="62"/>
        <v>0</v>
      </c>
      <c r="Z145" s="26"/>
      <c r="AA145" s="25">
        <f t="shared" si="63"/>
        <v>0</v>
      </c>
    </row>
    <row r="146" spans="1:27" ht="12.75" customHeight="1">
      <c r="A146" s="17">
        <f t="shared" si="64"/>
        <v>143</v>
      </c>
      <c r="B146" s="34" t="s">
        <v>168</v>
      </c>
      <c r="C146" s="19" t="s">
        <v>18</v>
      </c>
      <c r="D146" s="20">
        <f t="shared" si="52"/>
        <v>5</v>
      </c>
      <c r="E146" s="59">
        <v>12</v>
      </c>
      <c r="F146" s="53">
        <f t="shared" si="53"/>
        <v>60</v>
      </c>
      <c r="G146" s="23"/>
      <c r="H146" s="24"/>
      <c r="I146" s="57">
        <f t="shared" si="54"/>
        <v>0</v>
      </c>
      <c r="J146" s="26"/>
      <c r="K146" s="57">
        <f t="shared" si="55"/>
        <v>0</v>
      </c>
      <c r="L146" s="26">
        <v>5</v>
      </c>
      <c r="M146" s="25">
        <f t="shared" si="56"/>
        <v>60</v>
      </c>
      <c r="N146" s="26"/>
      <c r="O146" s="57">
        <f t="shared" si="57"/>
        <v>0</v>
      </c>
      <c r="P146" s="26"/>
      <c r="Q146" s="25">
        <f t="shared" si="58"/>
        <v>0</v>
      </c>
      <c r="R146" s="26"/>
      <c r="S146" s="25">
        <f t="shared" si="59"/>
        <v>0</v>
      </c>
      <c r="T146" s="27"/>
      <c r="U146" s="25">
        <f t="shared" si="60"/>
        <v>0</v>
      </c>
      <c r="V146" s="26"/>
      <c r="W146" s="25">
        <f t="shared" si="61"/>
        <v>0</v>
      </c>
      <c r="X146" s="26"/>
      <c r="Y146" s="25">
        <f t="shared" si="62"/>
        <v>0</v>
      </c>
      <c r="Z146" s="26"/>
      <c r="AA146" s="25">
        <f t="shared" si="63"/>
        <v>0</v>
      </c>
    </row>
    <row r="147" spans="1:27" ht="12.75" customHeight="1">
      <c r="A147" s="17">
        <f t="shared" si="64"/>
        <v>144</v>
      </c>
      <c r="B147" s="34" t="s">
        <v>169</v>
      </c>
      <c r="C147" s="61" t="s">
        <v>30</v>
      </c>
      <c r="D147" s="20">
        <f t="shared" si="52"/>
        <v>6</v>
      </c>
      <c r="E147" s="59">
        <v>5</v>
      </c>
      <c r="F147" s="53">
        <f t="shared" si="53"/>
        <v>30</v>
      </c>
      <c r="G147" s="23"/>
      <c r="H147" s="24">
        <v>1</v>
      </c>
      <c r="I147" s="57">
        <f t="shared" si="54"/>
        <v>5</v>
      </c>
      <c r="J147" s="26"/>
      <c r="K147" s="57">
        <f t="shared" si="55"/>
        <v>0</v>
      </c>
      <c r="L147" s="26">
        <v>5</v>
      </c>
      <c r="M147" s="25">
        <f t="shared" si="56"/>
        <v>25</v>
      </c>
      <c r="N147" s="26"/>
      <c r="O147" s="57">
        <f t="shared" si="57"/>
        <v>0</v>
      </c>
      <c r="P147" s="26"/>
      <c r="Q147" s="25">
        <f t="shared" si="58"/>
        <v>0</v>
      </c>
      <c r="R147" s="26"/>
      <c r="S147" s="25">
        <f t="shared" si="59"/>
        <v>0</v>
      </c>
      <c r="T147" s="27"/>
      <c r="U147" s="25">
        <f t="shared" si="60"/>
        <v>0</v>
      </c>
      <c r="V147" s="27"/>
      <c r="W147" s="25">
        <f t="shared" si="61"/>
        <v>0</v>
      </c>
      <c r="X147" s="26"/>
      <c r="Y147" s="25">
        <f t="shared" si="62"/>
        <v>0</v>
      </c>
      <c r="Z147" s="26"/>
      <c r="AA147" s="25">
        <f t="shared" si="63"/>
        <v>0</v>
      </c>
    </row>
    <row r="148" spans="1:27" ht="12.75" customHeight="1">
      <c r="A148" s="17">
        <f t="shared" si="64"/>
        <v>145</v>
      </c>
      <c r="B148" s="34" t="s">
        <v>170</v>
      </c>
      <c r="C148" s="54" t="s">
        <v>18</v>
      </c>
      <c r="D148" s="20">
        <f t="shared" si="52"/>
        <v>5</v>
      </c>
      <c r="E148" s="59">
        <v>24</v>
      </c>
      <c r="F148" s="53">
        <f t="shared" si="53"/>
        <v>120</v>
      </c>
      <c r="G148" s="23"/>
      <c r="H148" s="24"/>
      <c r="I148" s="57">
        <f t="shared" si="54"/>
        <v>0</v>
      </c>
      <c r="J148" s="26"/>
      <c r="K148" s="57">
        <f t="shared" si="55"/>
        <v>0</v>
      </c>
      <c r="L148" s="26">
        <v>5</v>
      </c>
      <c r="M148" s="25">
        <f t="shared" si="56"/>
        <v>120</v>
      </c>
      <c r="N148" s="26"/>
      <c r="O148" s="57">
        <f t="shared" si="57"/>
        <v>0</v>
      </c>
      <c r="P148" s="26"/>
      <c r="Q148" s="25">
        <f t="shared" si="58"/>
        <v>0</v>
      </c>
      <c r="R148" s="26"/>
      <c r="S148" s="25">
        <f t="shared" si="59"/>
        <v>0</v>
      </c>
      <c r="T148" s="27"/>
      <c r="U148" s="25">
        <f t="shared" si="60"/>
        <v>0</v>
      </c>
      <c r="V148" s="26"/>
      <c r="W148" s="25">
        <f t="shared" si="61"/>
        <v>0</v>
      </c>
      <c r="X148" s="26"/>
      <c r="Y148" s="25">
        <f t="shared" si="62"/>
        <v>0</v>
      </c>
      <c r="Z148" s="26"/>
      <c r="AA148" s="25">
        <f t="shared" si="63"/>
        <v>0</v>
      </c>
    </row>
    <row r="149" spans="1:27" ht="12.75" customHeight="1">
      <c r="A149" s="17">
        <f t="shared" si="64"/>
        <v>146</v>
      </c>
      <c r="B149" s="28" t="s">
        <v>171</v>
      </c>
      <c r="C149" s="54" t="s">
        <v>30</v>
      </c>
      <c r="D149" s="20">
        <f t="shared" si="52"/>
        <v>0</v>
      </c>
      <c r="E149" s="62">
        <v>5.8740000000000006</v>
      </c>
      <c r="F149" s="53">
        <f t="shared" si="53"/>
        <v>0</v>
      </c>
      <c r="G149" s="23"/>
      <c r="H149" s="24"/>
      <c r="I149" s="57">
        <f t="shared" si="54"/>
        <v>0</v>
      </c>
      <c r="J149" s="26"/>
      <c r="K149" s="57">
        <f t="shared" si="55"/>
        <v>0</v>
      </c>
      <c r="L149" s="26"/>
      <c r="M149" s="25">
        <f t="shared" si="56"/>
        <v>0</v>
      </c>
      <c r="N149" s="26"/>
      <c r="O149" s="57">
        <f t="shared" si="57"/>
        <v>0</v>
      </c>
      <c r="P149" s="26"/>
      <c r="Q149" s="25">
        <f t="shared" si="58"/>
        <v>0</v>
      </c>
      <c r="R149" s="26"/>
      <c r="S149" s="25">
        <f t="shared" si="59"/>
        <v>0</v>
      </c>
      <c r="T149" s="27"/>
      <c r="U149" s="25">
        <f t="shared" si="60"/>
        <v>0</v>
      </c>
      <c r="V149" s="27"/>
      <c r="W149" s="25">
        <f t="shared" si="61"/>
        <v>0</v>
      </c>
      <c r="X149" s="26"/>
      <c r="Y149" s="25">
        <f t="shared" si="62"/>
        <v>0</v>
      </c>
      <c r="Z149" s="26"/>
      <c r="AA149" s="25">
        <f t="shared" si="63"/>
        <v>0</v>
      </c>
    </row>
    <row r="150" spans="1:27" ht="12.75" customHeight="1">
      <c r="A150" s="17">
        <f t="shared" si="64"/>
        <v>147</v>
      </c>
      <c r="B150" s="28" t="s">
        <v>172</v>
      </c>
      <c r="C150" s="54" t="s">
        <v>30</v>
      </c>
      <c r="D150" s="20">
        <f t="shared" si="52"/>
        <v>0</v>
      </c>
      <c r="E150" s="59">
        <v>0.85</v>
      </c>
      <c r="F150" s="53">
        <f t="shared" si="53"/>
        <v>0</v>
      </c>
      <c r="G150" s="23"/>
      <c r="H150" s="24"/>
      <c r="I150" s="57">
        <f t="shared" si="54"/>
        <v>0</v>
      </c>
      <c r="J150" s="26"/>
      <c r="K150" s="57">
        <f t="shared" si="55"/>
        <v>0</v>
      </c>
      <c r="L150" s="26"/>
      <c r="M150" s="25">
        <f t="shared" si="56"/>
        <v>0</v>
      </c>
      <c r="N150" s="26"/>
      <c r="O150" s="57">
        <f t="shared" si="57"/>
        <v>0</v>
      </c>
      <c r="P150" s="26"/>
      <c r="Q150" s="25">
        <f t="shared" si="58"/>
        <v>0</v>
      </c>
      <c r="R150" s="26"/>
      <c r="S150" s="25">
        <f t="shared" si="59"/>
        <v>0</v>
      </c>
      <c r="T150" s="27"/>
      <c r="U150" s="25">
        <f t="shared" si="60"/>
        <v>0</v>
      </c>
      <c r="V150" s="60"/>
      <c r="W150" s="25">
        <f t="shared" si="61"/>
        <v>0</v>
      </c>
      <c r="X150" s="26"/>
      <c r="Y150" s="25">
        <f t="shared" si="62"/>
        <v>0</v>
      </c>
      <c r="Z150" s="26"/>
      <c r="AA150" s="25">
        <f t="shared" si="63"/>
        <v>0</v>
      </c>
    </row>
    <row r="151" spans="1:27" ht="12.75" customHeight="1">
      <c r="A151" s="17"/>
      <c r="B151" s="28" t="s">
        <v>197</v>
      </c>
      <c r="C151" s="54" t="s">
        <v>18</v>
      </c>
      <c r="D151" s="20">
        <f t="shared" si="52"/>
        <v>5</v>
      </c>
      <c r="E151" s="59"/>
      <c r="F151" s="53"/>
      <c r="G151" s="23"/>
      <c r="H151" s="24">
        <v>5</v>
      </c>
      <c r="I151" s="57">
        <f t="shared" si="54"/>
        <v>0</v>
      </c>
      <c r="J151" s="26"/>
      <c r="K151" s="57"/>
      <c r="L151" s="26"/>
      <c r="M151" s="25"/>
      <c r="N151" s="26"/>
      <c r="O151" s="57"/>
      <c r="P151" s="26"/>
      <c r="Q151" s="25"/>
      <c r="R151" s="26"/>
      <c r="S151" s="25"/>
      <c r="T151" s="27"/>
      <c r="U151" s="25"/>
      <c r="V151" s="60"/>
      <c r="W151" s="25"/>
      <c r="X151" s="26"/>
      <c r="Y151" s="25"/>
      <c r="Z151" s="26"/>
      <c r="AA151" s="25"/>
    </row>
    <row r="152" spans="1:27" ht="12.75" customHeight="1">
      <c r="A152" s="17"/>
      <c r="B152" s="28" t="s">
        <v>196</v>
      </c>
      <c r="C152" s="54" t="s">
        <v>30</v>
      </c>
      <c r="D152" s="20">
        <f t="shared" si="52"/>
        <v>1</v>
      </c>
      <c r="E152" s="59"/>
      <c r="F152" s="53"/>
      <c r="G152" s="23"/>
      <c r="H152" s="24">
        <v>1</v>
      </c>
      <c r="I152" s="57">
        <f t="shared" si="54"/>
        <v>0</v>
      </c>
      <c r="J152" s="26"/>
      <c r="K152" s="57"/>
      <c r="L152" s="26"/>
      <c r="M152" s="25"/>
      <c r="N152" s="26"/>
      <c r="O152" s="57"/>
      <c r="P152" s="26"/>
      <c r="Q152" s="25"/>
      <c r="R152" s="26"/>
      <c r="S152" s="25"/>
      <c r="T152" s="27"/>
      <c r="U152" s="25"/>
      <c r="V152" s="60"/>
      <c r="W152" s="25"/>
      <c r="X152" s="26"/>
      <c r="Y152" s="25"/>
      <c r="Z152" s="26"/>
      <c r="AA152" s="25"/>
    </row>
    <row r="153" spans="1:27" ht="12.75" customHeight="1">
      <c r="A153" s="17">
        <f>A150+1</f>
        <v>148</v>
      </c>
      <c r="B153" s="34" t="s">
        <v>173</v>
      </c>
      <c r="C153" s="54" t="s">
        <v>30</v>
      </c>
      <c r="D153" s="20">
        <f t="shared" si="52"/>
        <v>2</v>
      </c>
      <c r="E153" s="59">
        <v>4.0040000000000004</v>
      </c>
      <c r="F153" s="53">
        <f t="shared" si="53"/>
        <v>8.0080000000000009</v>
      </c>
      <c r="G153" s="23"/>
      <c r="H153" s="24"/>
      <c r="I153" s="57">
        <f t="shared" si="54"/>
        <v>0</v>
      </c>
      <c r="J153" s="26"/>
      <c r="K153" s="57">
        <f t="shared" si="55"/>
        <v>0</v>
      </c>
      <c r="L153" s="26">
        <v>2</v>
      </c>
      <c r="M153" s="25">
        <f t="shared" si="56"/>
        <v>8.0080000000000009</v>
      </c>
      <c r="N153" s="26"/>
      <c r="O153" s="57">
        <f t="shared" si="57"/>
        <v>0</v>
      </c>
      <c r="P153" s="26"/>
      <c r="Q153" s="25">
        <f t="shared" si="58"/>
        <v>0</v>
      </c>
      <c r="R153" s="26"/>
      <c r="S153" s="25">
        <f t="shared" si="59"/>
        <v>0</v>
      </c>
      <c r="T153" s="27"/>
      <c r="U153" s="25">
        <f t="shared" si="60"/>
        <v>0</v>
      </c>
      <c r="V153" s="26"/>
      <c r="W153" s="25">
        <f t="shared" si="61"/>
        <v>0</v>
      </c>
      <c r="X153" s="26"/>
      <c r="Y153" s="25">
        <f t="shared" si="62"/>
        <v>0</v>
      </c>
      <c r="Z153" s="26"/>
      <c r="AA153" s="25">
        <f t="shared" si="63"/>
        <v>0</v>
      </c>
    </row>
    <row r="154" spans="1:27" ht="12.75" customHeight="1">
      <c r="A154" s="17">
        <f t="shared" si="64"/>
        <v>149</v>
      </c>
      <c r="B154" s="34" t="s">
        <v>174</v>
      </c>
      <c r="C154" s="54" t="s">
        <v>18</v>
      </c>
      <c r="D154" s="20">
        <f t="shared" si="52"/>
        <v>0</v>
      </c>
      <c r="E154" s="59">
        <v>1.71</v>
      </c>
      <c r="F154" s="53">
        <f t="shared" si="53"/>
        <v>0</v>
      </c>
      <c r="G154" s="23"/>
      <c r="H154" s="24"/>
      <c r="I154" s="57">
        <f t="shared" si="54"/>
        <v>0</v>
      </c>
      <c r="J154" s="26"/>
      <c r="K154" s="57">
        <f t="shared" si="55"/>
        <v>0</v>
      </c>
      <c r="L154" s="26"/>
      <c r="M154" s="25">
        <f t="shared" si="56"/>
        <v>0</v>
      </c>
      <c r="N154" s="26"/>
      <c r="O154" s="57">
        <f t="shared" si="57"/>
        <v>0</v>
      </c>
      <c r="P154" s="26"/>
      <c r="Q154" s="25">
        <f t="shared" si="58"/>
        <v>0</v>
      </c>
      <c r="R154" s="26"/>
      <c r="S154" s="25">
        <f t="shared" si="59"/>
        <v>0</v>
      </c>
      <c r="T154" s="27"/>
      <c r="U154" s="25">
        <f t="shared" si="60"/>
        <v>0</v>
      </c>
      <c r="V154" s="26"/>
      <c r="W154" s="25">
        <f t="shared" si="61"/>
        <v>0</v>
      </c>
      <c r="X154" s="26"/>
      <c r="Y154" s="25">
        <f t="shared" si="62"/>
        <v>0</v>
      </c>
      <c r="Z154" s="26"/>
      <c r="AA154" s="25">
        <f t="shared" si="63"/>
        <v>0</v>
      </c>
    </row>
    <row r="155" spans="1:27" ht="12.75" customHeight="1">
      <c r="A155" s="17">
        <f t="shared" si="64"/>
        <v>150</v>
      </c>
      <c r="B155" s="28" t="s">
        <v>175</v>
      </c>
      <c r="C155" s="54" t="s">
        <v>18</v>
      </c>
      <c r="D155" s="20">
        <f t="shared" si="52"/>
        <v>0</v>
      </c>
      <c r="E155" s="59">
        <v>0.98</v>
      </c>
      <c r="F155" s="53">
        <f t="shared" si="53"/>
        <v>0</v>
      </c>
      <c r="G155" s="23"/>
      <c r="H155" s="24"/>
      <c r="I155" s="57">
        <f t="shared" si="54"/>
        <v>0</v>
      </c>
      <c r="J155" s="26"/>
      <c r="K155" s="57">
        <f t="shared" si="55"/>
        <v>0</v>
      </c>
      <c r="L155" s="26"/>
      <c r="M155" s="25">
        <f t="shared" si="56"/>
        <v>0</v>
      </c>
      <c r="N155" s="26"/>
      <c r="O155" s="57">
        <f t="shared" si="57"/>
        <v>0</v>
      </c>
      <c r="P155" s="26"/>
      <c r="Q155" s="25">
        <f t="shared" si="58"/>
        <v>0</v>
      </c>
      <c r="R155" s="26"/>
      <c r="S155" s="25">
        <f t="shared" si="59"/>
        <v>0</v>
      </c>
      <c r="T155" s="27"/>
      <c r="U155" s="25">
        <f t="shared" si="60"/>
        <v>0</v>
      </c>
      <c r="V155" s="27"/>
      <c r="W155" s="25">
        <f t="shared" si="61"/>
        <v>0</v>
      </c>
      <c r="X155" s="26"/>
      <c r="Y155" s="25">
        <f t="shared" si="62"/>
        <v>0</v>
      </c>
      <c r="Z155" s="26"/>
      <c r="AA155" s="25">
        <f t="shared" si="63"/>
        <v>0</v>
      </c>
    </row>
    <row r="156" spans="1:27" ht="12.75" customHeight="1">
      <c r="A156" s="17">
        <f t="shared" si="64"/>
        <v>151</v>
      </c>
      <c r="B156" s="28" t="s">
        <v>176</v>
      </c>
      <c r="C156" s="54" t="s">
        <v>20</v>
      </c>
      <c r="D156" s="20">
        <f t="shared" si="52"/>
        <v>5</v>
      </c>
      <c r="E156" s="59">
        <v>5.29</v>
      </c>
      <c r="F156" s="53">
        <f t="shared" si="53"/>
        <v>26.45</v>
      </c>
      <c r="G156" s="23"/>
      <c r="H156" s="24"/>
      <c r="I156" s="57">
        <f t="shared" si="54"/>
        <v>0</v>
      </c>
      <c r="J156" s="26"/>
      <c r="K156" s="57">
        <f t="shared" si="55"/>
        <v>0</v>
      </c>
      <c r="L156" s="26">
        <v>5</v>
      </c>
      <c r="M156" s="25">
        <f t="shared" si="56"/>
        <v>26.45</v>
      </c>
      <c r="N156" s="26"/>
      <c r="O156" s="57">
        <f t="shared" si="57"/>
        <v>0</v>
      </c>
      <c r="P156" s="26"/>
      <c r="Q156" s="25">
        <f t="shared" si="58"/>
        <v>0</v>
      </c>
      <c r="R156" s="26"/>
      <c r="S156" s="25">
        <f t="shared" si="59"/>
        <v>0</v>
      </c>
      <c r="T156" s="27"/>
      <c r="U156" s="25">
        <f t="shared" si="60"/>
        <v>0</v>
      </c>
      <c r="V156" s="27"/>
      <c r="W156" s="25">
        <f t="shared" si="61"/>
        <v>0</v>
      </c>
      <c r="X156" s="26"/>
      <c r="Y156" s="25">
        <f t="shared" si="62"/>
        <v>0</v>
      </c>
      <c r="Z156" s="26"/>
      <c r="AA156" s="25">
        <f t="shared" si="63"/>
        <v>0</v>
      </c>
    </row>
    <row r="157" spans="1:27" ht="12.75" customHeight="1">
      <c r="A157" s="17">
        <f t="shared" si="64"/>
        <v>152</v>
      </c>
      <c r="B157" s="28" t="s">
        <v>177</v>
      </c>
      <c r="C157" s="54" t="s">
        <v>20</v>
      </c>
      <c r="D157" s="20">
        <f t="shared" si="52"/>
        <v>5</v>
      </c>
      <c r="E157" s="59">
        <v>5.29</v>
      </c>
      <c r="F157" s="53">
        <f t="shared" si="53"/>
        <v>26.45</v>
      </c>
      <c r="G157" s="23"/>
      <c r="H157" s="24"/>
      <c r="I157" s="57">
        <f t="shared" si="54"/>
        <v>0</v>
      </c>
      <c r="J157" s="26"/>
      <c r="K157" s="57">
        <f t="shared" si="55"/>
        <v>0</v>
      </c>
      <c r="L157" s="26">
        <v>5</v>
      </c>
      <c r="M157" s="25">
        <f t="shared" si="56"/>
        <v>26.45</v>
      </c>
      <c r="N157" s="26"/>
      <c r="O157" s="57">
        <f t="shared" si="57"/>
        <v>0</v>
      </c>
      <c r="P157" s="26"/>
      <c r="Q157" s="25">
        <f t="shared" si="58"/>
        <v>0</v>
      </c>
      <c r="R157" s="26"/>
      <c r="S157" s="25">
        <f t="shared" si="59"/>
        <v>0</v>
      </c>
      <c r="T157" s="27"/>
      <c r="U157" s="25">
        <f t="shared" si="60"/>
        <v>0</v>
      </c>
      <c r="V157" s="27"/>
      <c r="W157" s="25">
        <f t="shared" si="61"/>
        <v>0</v>
      </c>
      <c r="X157" s="26"/>
      <c r="Y157" s="25">
        <f t="shared" si="62"/>
        <v>0</v>
      </c>
      <c r="Z157" s="26"/>
      <c r="AA157" s="25">
        <f t="shared" si="63"/>
        <v>0</v>
      </c>
    </row>
    <row r="158" spans="1:27" ht="12.75" customHeight="1">
      <c r="A158" s="17">
        <f t="shared" si="64"/>
        <v>153</v>
      </c>
      <c r="B158" s="28" t="s">
        <v>178</v>
      </c>
      <c r="C158" s="54" t="s">
        <v>20</v>
      </c>
      <c r="D158" s="20">
        <f t="shared" si="52"/>
        <v>5</v>
      </c>
      <c r="E158" s="59">
        <v>5.29</v>
      </c>
      <c r="F158" s="53">
        <f t="shared" si="53"/>
        <v>26.45</v>
      </c>
      <c r="G158" s="23"/>
      <c r="H158" s="24"/>
      <c r="I158" s="57">
        <f t="shared" si="54"/>
        <v>0</v>
      </c>
      <c r="J158" s="26"/>
      <c r="K158" s="57">
        <f t="shared" si="55"/>
        <v>0</v>
      </c>
      <c r="L158" s="26">
        <v>5</v>
      </c>
      <c r="M158" s="25">
        <f t="shared" si="56"/>
        <v>26.45</v>
      </c>
      <c r="N158" s="26"/>
      <c r="O158" s="57">
        <f t="shared" si="57"/>
        <v>0</v>
      </c>
      <c r="P158" s="26"/>
      <c r="Q158" s="25">
        <f t="shared" si="58"/>
        <v>0</v>
      </c>
      <c r="R158" s="26"/>
      <c r="S158" s="25">
        <f t="shared" si="59"/>
        <v>0</v>
      </c>
      <c r="T158" s="27"/>
      <c r="U158" s="25">
        <f t="shared" si="60"/>
        <v>0</v>
      </c>
      <c r="V158" s="27"/>
      <c r="W158" s="25">
        <f t="shared" si="61"/>
        <v>0</v>
      </c>
      <c r="X158" s="26"/>
      <c r="Y158" s="25">
        <f t="shared" si="62"/>
        <v>0</v>
      </c>
      <c r="Z158" s="26"/>
      <c r="AA158" s="25">
        <f t="shared" si="63"/>
        <v>0</v>
      </c>
    </row>
    <row r="159" spans="1:27" ht="12.75" customHeight="1">
      <c r="A159" s="17">
        <f t="shared" si="64"/>
        <v>154</v>
      </c>
      <c r="B159" s="28" t="s">
        <v>179</v>
      </c>
      <c r="C159" s="19" t="s">
        <v>20</v>
      </c>
      <c r="D159" s="20">
        <f t="shared" si="52"/>
        <v>5</v>
      </c>
      <c r="E159" s="59">
        <v>5.29</v>
      </c>
      <c r="F159" s="30">
        <f t="shared" si="53"/>
        <v>26.45</v>
      </c>
      <c r="G159" s="23"/>
      <c r="H159" s="26"/>
      <c r="I159" s="63">
        <f t="shared" si="54"/>
        <v>0</v>
      </c>
      <c r="J159" s="58"/>
      <c r="K159" s="63">
        <f t="shared" si="55"/>
        <v>0</v>
      </c>
      <c r="L159" s="58">
        <v>5</v>
      </c>
      <c r="M159" s="63">
        <f t="shared" si="56"/>
        <v>26.45</v>
      </c>
      <c r="N159" s="58"/>
      <c r="O159" s="63">
        <f t="shared" si="57"/>
        <v>0</v>
      </c>
      <c r="P159" s="58"/>
      <c r="Q159" s="57">
        <f t="shared" si="58"/>
        <v>0</v>
      </c>
      <c r="R159" s="58"/>
      <c r="S159" s="63">
        <f t="shared" si="59"/>
        <v>0</v>
      </c>
      <c r="T159" s="64"/>
      <c r="U159" s="63">
        <f t="shared" si="60"/>
        <v>0</v>
      </c>
      <c r="V159" s="64"/>
      <c r="W159" s="63">
        <f t="shared" si="61"/>
        <v>0</v>
      </c>
      <c r="X159" s="58"/>
      <c r="Y159" s="63">
        <f t="shared" si="62"/>
        <v>0</v>
      </c>
      <c r="Z159" s="58"/>
      <c r="AA159" s="57">
        <f t="shared" si="63"/>
        <v>0</v>
      </c>
    </row>
    <row r="160" spans="1:27" ht="12.75" customHeight="1">
      <c r="A160" s="17"/>
      <c r="B160" s="28" t="s">
        <v>199</v>
      </c>
      <c r="C160" s="19" t="s">
        <v>18</v>
      </c>
      <c r="D160" s="20">
        <f t="shared" si="52"/>
        <v>1</v>
      </c>
      <c r="E160" s="59"/>
      <c r="F160" s="53"/>
      <c r="G160" s="23"/>
      <c r="H160" s="65">
        <v>1</v>
      </c>
      <c r="I160" s="63">
        <f t="shared" si="54"/>
        <v>0</v>
      </c>
      <c r="J160" s="58"/>
      <c r="K160" s="63"/>
      <c r="L160" s="58"/>
      <c r="M160" s="63"/>
      <c r="N160" s="58"/>
      <c r="O160" s="63"/>
      <c r="P160" s="58"/>
      <c r="Q160" s="57"/>
      <c r="R160" s="58"/>
      <c r="S160" s="63"/>
      <c r="T160" s="64"/>
      <c r="U160" s="63"/>
      <c r="V160" s="64"/>
      <c r="W160" s="63"/>
      <c r="X160" s="58"/>
      <c r="Y160" s="63"/>
      <c r="Z160" s="58"/>
      <c r="AA160" s="57"/>
    </row>
    <row r="161" spans="1:27" s="67" customFormat="1" ht="12.75" customHeight="1">
      <c r="A161" s="17">
        <f>A159+1</f>
        <v>155</v>
      </c>
      <c r="B161" s="28" t="s">
        <v>180</v>
      </c>
      <c r="C161" s="19" t="s">
        <v>20</v>
      </c>
      <c r="D161" s="20">
        <f t="shared" si="52"/>
        <v>0</v>
      </c>
      <c r="E161" s="59">
        <v>9</v>
      </c>
      <c r="F161" s="53">
        <f t="shared" si="53"/>
        <v>0</v>
      </c>
      <c r="G161" s="23"/>
      <c r="H161" s="65"/>
      <c r="I161" s="66">
        <f t="shared" si="54"/>
        <v>0</v>
      </c>
      <c r="J161" s="26">
        <v>16</v>
      </c>
      <c r="K161" s="63">
        <f t="shared" si="55"/>
        <v>144</v>
      </c>
      <c r="L161" s="26"/>
      <c r="M161" s="63">
        <f t="shared" si="56"/>
        <v>0</v>
      </c>
      <c r="N161" s="26"/>
      <c r="O161" s="63">
        <f t="shared" si="57"/>
        <v>0</v>
      </c>
      <c r="P161" s="26"/>
      <c r="Q161" s="63"/>
      <c r="R161" s="26"/>
      <c r="S161" s="63"/>
      <c r="T161" s="26"/>
      <c r="U161" s="63">
        <f t="shared" si="60"/>
        <v>0</v>
      </c>
      <c r="V161" s="26"/>
      <c r="W161" s="63"/>
      <c r="X161" s="26"/>
      <c r="Y161" s="63"/>
      <c r="Z161" s="26"/>
      <c r="AA161" s="63"/>
    </row>
    <row r="162" spans="1:27" s="70" customFormat="1" ht="12.75" customHeight="1">
      <c r="A162" s="68"/>
      <c r="B162" s="69" t="s">
        <v>181</v>
      </c>
      <c r="E162" s="71"/>
      <c r="F162" s="72">
        <f>SUM(F4:F157)</f>
        <v>7988.8850000000002</v>
      </c>
      <c r="G162" s="70">
        <f>F162/1.23</f>
        <v>6495.0284552845533</v>
      </c>
      <c r="I162" s="72">
        <f>SUM(I4:I139)</f>
        <v>4208.8879999999999</v>
      </c>
      <c r="K162" s="72">
        <f>SUM(K4:K139)</f>
        <v>0</v>
      </c>
      <c r="M162" s="72">
        <f>SUM(M4:M157)</f>
        <v>3737.2179999999994</v>
      </c>
      <c r="N162" s="72"/>
      <c r="O162" s="72">
        <f>SUM(O4:O157)</f>
        <v>0</v>
      </c>
      <c r="P162" s="72"/>
      <c r="Q162" s="72">
        <f>SUM(Q4:Q157)</f>
        <v>0</v>
      </c>
      <c r="R162" s="72"/>
      <c r="S162" s="72">
        <f>SUM(S4:S157)</f>
        <v>0</v>
      </c>
      <c r="T162" s="72"/>
      <c r="U162" s="72">
        <f>SUM(U4:U157)</f>
        <v>0</v>
      </c>
      <c r="V162" s="72"/>
      <c r="W162" s="72">
        <f>SUM(W4:W157)</f>
        <v>0</v>
      </c>
      <c r="X162" s="72"/>
      <c r="Y162" s="72">
        <f>SUM(Y4:Y157)</f>
        <v>0</v>
      </c>
      <c r="Z162" s="72"/>
      <c r="AA162" s="72">
        <f>SUM(AA4:AA157)</f>
        <v>0</v>
      </c>
    </row>
    <row r="163" spans="1:27" s="75" customFormat="1" ht="12.75" customHeight="1">
      <c r="A163" s="73"/>
      <c r="B163" s="74" t="s">
        <v>182</v>
      </c>
      <c r="E163" s="76"/>
      <c r="F163" s="77">
        <f>F162*0.2</f>
        <v>1597.777</v>
      </c>
      <c r="G163" s="78"/>
      <c r="I163" s="76">
        <f>I162*0.2</f>
        <v>841.77760000000001</v>
      </c>
      <c r="K163" s="76">
        <f>K162*0.2</f>
        <v>0</v>
      </c>
      <c r="M163" s="76">
        <f>M162*0.2</f>
        <v>747.44359999999995</v>
      </c>
      <c r="N163" s="76"/>
      <c r="O163" s="76">
        <f>O162*0.2</f>
        <v>0</v>
      </c>
      <c r="P163" s="76"/>
      <c r="Q163" s="76">
        <f>Q162*0.2</f>
        <v>0</v>
      </c>
      <c r="R163" s="76"/>
      <c r="S163" s="76">
        <f>S162*0.2</f>
        <v>0</v>
      </c>
      <c r="T163" s="76"/>
      <c r="U163" s="76">
        <f>U162*0.2</f>
        <v>0</v>
      </c>
      <c r="V163" s="76"/>
      <c r="W163" s="76">
        <f>W162*0.2</f>
        <v>0</v>
      </c>
      <c r="X163" s="76"/>
      <c r="Y163" s="76">
        <f>Y162*0.2</f>
        <v>0</v>
      </c>
      <c r="Z163" s="76"/>
      <c r="AA163" s="76">
        <f>AA162*0.2</f>
        <v>0</v>
      </c>
    </row>
    <row r="164" spans="1:27" ht="12.75" customHeight="1">
      <c r="F164" s="79">
        <f>F162/1.23</f>
        <v>6495.0284552845533</v>
      </c>
      <c r="G164">
        <f>F164*1.23</f>
        <v>7988.8850000000002</v>
      </c>
    </row>
    <row r="165" spans="1:27" ht="12.75" customHeight="1">
      <c r="F165" s="80">
        <f>G162/4.1749</f>
        <v>1555.7327014502271</v>
      </c>
    </row>
  </sheetData>
  <sheetProtection selectLockedCells="1" selectUnlockedCells="1"/>
  <mergeCells count="11">
    <mergeCell ref="B2:D2"/>
    <mergeCell ref="H3:I3"/>
    <mergeCell ref="J3:K3"/>
    <mergeCell ref="L3:M3"/>
    <mergeCell ref="N3:O3"/>
    <mergeCell ref="P3:Q3"/>
    <mergeCell ref="Z3:AA3"/>
    <mergeCell ref="R3:S3"/>
    <mergeCell ref="T3:U3"/>
    <mergeCell ref="V3:W3"/>
    <mergeCell ref="X3:Y3"/>
  </mergeCells>
  <pageMargins left="1" right="1" top="1" bottom="1" header="0.51180555555555551" footer="0.51180555555555551"/>
  <pageSetup paperSize="9" scale="6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D129"/>
  <sheetViews>
    <sheetView tabSelected="1" view="pageBreakPreview" zoomScale="85" zoomScaleSheetLayoutView="85" workbookViewId="0">
      <selection activeCell="A3" sqref="A3"/>
    </sheetView>
  </sheetViews>
  <sheetFormatPr defaultColWidth="8.85546875" defaultRowHeight="12.75"/>
  <cols>
    <col min="1" max="1" width="7.140625" style="118" customWidth="1"/>
    <col min="2" max="2" width="27.42578125" style="161" customWidth="1"/>
    <col min="3" max="3" width="28.7109375" style="161" customWidth="1"/>
    <col min="4" max="4" width="10.42578125" style="162" customWidth="1"/>
    <col min="5" max="5" width="7.7109375" style="118" customWidth="1"/>
    <col min="6" max="6" width="8.28515625" style="118" customWidth="1"/>
    <col min="7" max="7" width="12.7109375" style="118" customWidth="1"/>
    <col min="8" max="8" width="14" style="118" customWidth="1"/>
    <col min="9" max="16384" width="8.85546875" style="118"/>
  </cols>
  <sheetData>
    <row r="1" spans="1:238" ht="50.45" customHeight="1">
      <c r="A1" s="173" t="s">
        <v>348</v>
      </c>
      <c r="B1" s="173"/>
      <c r="C1" s="173"/>
      <c r="D1" s="173"/>
      <c r="E1" s="173"/>
      <c r="F1" s="173"/>
      <c r="G1" s="173"/>
      <c r="H1" s="173"/>
    </row>
    <row r="2" spans="1:238" ht="27" hidden="1" customHeight="1">
      <c r="A2" s="174"/>
      <c r="B2" s="174"/>
      <c r="C2" s="174"/>
      <c r="D2" s="174"/>
      <c r="E2" s="174"/>
      <c r="F2" s="174"/>
      <c r="G2" s="174"/>
      <c r="H2" s="174"/>
    </row>
    <row r="3" spans="1:238" ht="67.5" customHeight="1">
      <c r="A3" s="83" t="s">
        <v>183</v>
      </c>
      <c r="B3" s="84" t="s">
        <v>350</v>
      </c>
      <c r="C3" s="163" t="s">
        <v>349</v>
      </c>
      <c r="D3" s="164" t="s">
        <v>184</v>
      </c>
      <c r="E3" s="165" t="s">
        <v>5</v>
      </c>
      <c r="F3" s="166" t="s">
        <v>6</v>
      </c>
      <c r="G3" s="167" t="s">
        <v>185</v>
      </c>
      <c r="H3" s="168" t="s">
        <v>186</v>
      </c>
    </row>
    <row r="4" spans="1:238" ht="25.5">
      <c r="A4" s="81">
        <v>1</v>
      </c>
      <c r="B4" s="119" t="s">
        <v>301</v>
      </c>
      <c r="C4" s="98" t="s">
        <v>310</v>
      </c>
      <c r="D4" s="178" t="s">
        <v>347</v>
      </c>
      <c r="E4" s="82" t="s">
        <v>80</v>
      </c>
      <c r="F4" s="86">
        <v>1</v>
      </c>
      <c r="G4" s="120">
        <v>0</v>
      </c>
      <c r="H4" s="121">
        <f t="shared" ref="H4:H18" si="0">F4*G4</f>
        <v>0</v>
      </c>
    </row>
    <row r="5" spans="1:238" ht="26.25">
      <c r="A5" s="81">
        <f t="shared" ref="A5:A59" si="1">A4+1</f>
        <v>2</v>
      </c>
      <c r="B5" s="119" t="s">
        <v>216</v>
      </c>
      <c r="C5" s="98" t="s">
        <v>310</v>
      </c>
      <c r="D5" s="179"/>
      <c r="E5" s="122" t="s">
        <v>80</v>
      </c>
      <c r="F5" s="86">
        <v>1</v>
      </c>
      <c r="G5" s="120">
        <v>0</v>
      </c>
      <c r="H5" s="121">
        <f t="shared" si="0"/>
        <v>0</v>
      </c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</row>
    <row r="6" spans="1:238" ht="38.25">
      <c r="A6" s="81">
        <f t="shared" si="1"/>
        <v>3</v>
      </c>
      <c r="B6" s="119" t="s">
        <v>302</v>
      </c>
      <c r="C6" s="98" t="s">
        <v>310</v>
      </c>
      <c r="D6" s="180"/>
      <c r="E6" s="82" t="s">
        <v>80</v>
      </c>
      <c r="F6" s="86">
        <v>1</v>
      </c>
      <c r="G6" s="120">
        <v>0</v>
      </c>
      <c r="H6" s="121">
        <f t="shared" si="0"/>
        <v>0</v>
      </c>
    </row>
    <row r="7" spans="1:238" ht="25.5">
      <c r="A7" s="81">
        <f t="shared" si="1"/>
        <v>4</v>
      </c>
      <c r="B7" s="119" t="s">
        <v>317</v>
      </c>
      <c r="C7" s="103" t="s">
        <v>316</v>
      </c>
      <c r="D7" s="181" t="s">
        <v>347</v>
      </c>
      <c r="E7" s="82" t="s">
        <v>80</v>
      </c>
      <c r="F7" s="86">
        <v>1</v>
      </c>
      <c r="G7" s="120">
        <v>0</v>
      </c>
      <c r="H7" s="121">
        <f t="shared" si="0"/>
        <v>0</v>
      </c>
    </row>
    <row r="8" spans="1:238" ht="25.5">
      <c r="A8" s="81">
        <f t="shared" si="1"/>
        <v>5</v>
      </c>
      <c r="B8" s="119" t="s">
        <v>318</v>
      </c>
      <c r="C8" s="103" t="s">
        <v>316</v>
      </c>
      <c r="D8" s="182"/>
      <c r="E8" s="82" t="s">
        <v>80</v>
      </c>
      <c r="F8" s="86">
        <v>1</v>
      </c>
      <c r="G8" s="120">
        <v>0</v>
      </c>
      <c r="H8" s="121">
        <f t="shared" si="0"/>
        <v>0</v>
      </c>
    </row>
    <row r="9" spans="1:238" ht="25.5">
      <c r="A9" s="81">
        <f t="shared" si="1"/>
        <v>6</v>
      </c>
      <c r="B9" s="119" t="s">
        <v>319</v>
      </c>
      <c r="C9" s="103" t="s">
        <v>316</v>
      </c>
      <c r="D9" s="182"/>
      <c r="E9" s="82" t="s">
        <v>80</v>
      </c>
      <c r="F9" s="86">
        <v>1</v>
      </c>
      <c r="G9" s="120">
        <v>0</v>
      </c>
      <c r="H9" s="121">
        <f t="shared" si="0"/>
        <v>0</v>
      </c>
    </row>
    <row r="10" spans="1:238" ht="25.5">
      <c r="A10" s="81">
        <f t="shared" si="1"/>
        <v>7</v>
      </c>
      <c r="B10" s="119" t="s">
        <v>322</v>
      </c>
      <c r="C10" s="103" t="s">
        <v>316</v>
      </c>
      <c r="D10" s="183"/>
      <c r="E10" s="88" t="s">
        <v>80</v>
      </c>
      <c r="F10" s="86">
        <v>1</v>
      </c>
      <c r="G10" s="120">
        <v>0</v>
      </c>
      <c r="H10" s="121">
        <f t="shared" si="0"/>
        <v>0</v>
      </c>
    </row>
    <row r="11" spans="1:238" ht="25.5">
      <c r="A11" s="81">
        <f t="shared" si="1"/>
        <v>8</v>
      </c>
      <c r="B11" s="119" t="s">
        <v>320</v>
      </c>
      <c r="C11" s="103" t="s">
        <v>316</v>
      </c>
      <c r="D11" s="183"/>
      <c r="E11" s="88" t="s">
        <v>80</v>
      </c>
      <c r="F11" s="86">
        <v>1</v>
      </c>
      <c r="G11" s="120">
        <v>0</v>
      </c>
      <c r="H11" s="121">
        <f t="shared" si="0"/>
        <v>0</v>
      </c>
    </row>
    <row r="12" spans="1:238" ht="25.5">
      <c r="A12" s="81">
        <f t="shared" si="1"/>
        <v>9</v>
      </c>
      <c r="B12" s="119" t="s">
        <v>323</v>
      </c>
      <c r="C12" s="103" t="s">
        <v>316</v>
      </c>
      <c r="D12" s="183"/>
      <c r="E12" s="88" t="s">
        <v>80</v>
      </c>
      <c r="F12" s="86">
        <v>1</v>
      </c>
      <c r="G12" s="120">
        <v>0</v>
      </c>
      <c r="H12" s="121">
        <f t="shared" si="0"/>
        <v>0</v>
      </c>
    </row>
    <row r="13" spans="1:238" ht="25.5">
      <c r="A13" s="81">
        <f t="shared" si="1"/>
        <v>10</v>
      </c>
      <c r="B13" s="119" t="s">
        <v>321</v>
      </c>
      <c r="C13" s="103" t="s">
        <v>316</v>
      </c>
      <c r="D13" s="183"/>
      <c r="E13" s="88" t="s">
        <v>80</v>
      </c>
      <c r="F13" s="86">
        <v>1</v>
      </c>
      <c r="G13" s="120">
        <v>0</v>
      </c>
      <c r="H13" s="121">
        <f t="shared" si="0"/>
        <v>0</v>
      </c>
    </row>
    <row r="14" spans="1:238" ht="25.5">
      <c r="A14" s="81">
        <f t="shared" si="1"/>
        <v>11</v>
      </c>
      <c r="B14" s="119" t="s">
        <v>324</v>
      </c>
      <c r="C14" s="103" t="s">
        <v>316</v>
      </c>
      <c r="D14" s="183"/>
      <c r="E14" s="88" t="s">
        <v>80</v>
      </c>
      <c r="F14" s="86">
        <v>1</v>
      </c>
      <c r="G14" s="120">
        <v>0</v>
      </c>
      <c r="H14" s="121">
        <f t="shared" si="0"/>
        <v>0</v>
      </c>
    </row>
    <row r="15" spans="1:238" ht="25.5">
      <c r="A15" s="81">
        <f t="shared" si="1"/>
        <v>12</v>
      </c>
      <c r="B15" s="124" t="s">
        <v>325</v>
      </c>
      <c r="C15" s="103" t="s">
        <v>316</v>
      </c>
      <c r="D15" s="183"/>
      <c r="E15" s="88" t="s">
        <v>80</v>
      </c>
      <c r="F15" s="86">
        <v>1</v>
      </c>
      <c r="G15" s="120">
        <v>0</v>
      </c>
      <c r="H15" s="121">
        <f t="shared" si="0"/>
        <v>0</v>
      </c>
    </row>
    <row r="16" spans="1:238" ht="38.25">
      <c r="A16" s="81">
        <f t="shared" si="1"/>
        <v>13</v>
      </c>
      <c r="B16" s="124" t="s">
        <v>326</v>
      </c>
      <c r="C16" s="103" t="s">
        <v>316</v>
      </c>
      <c r="D16" s="183"/>
      <c r="E16" s="88" t="s">
        <v>80</v>
      </c>
      <c r="F16" s="86">
        <v>1</v>
      </c>
      <c r="G16" s="120">
        <v>0</v>
      </c>
      <c r="H16" s="121">
        <f t="shared" si="0"/>
        <v>0</v>
      </c>
    </row>
    <row r="17" spans="1:8" ht="38.25">
      <c r="A17" s="81">
        <f t="shared" si="1"/>
        <v>14</v>
      </c>
      <c r="B17" s="124" t="s">
        <v>327</v>
      </c>
      <c r="C17" s="103" t="s">
        <v>316</v>
      </c>
      <c r="D17" s="184"/>
      <c r="E17" s="88" t="s">
        <v>80</v>
      </c>
      <c r="F17" s="86">
        <v>1</v>
      </c>
      <c r="G17" s="120">
        <v>0</v>
      </c>
      <c r="H17" s="121">
        <f t="shared" si="0"/>
        <v>0</v>
      </c>
    </row>
    <row r="18" spans="1:8" ht="25.5" customHeight="1">
      <c r="A18" s="81">
        <f t="shared" si="1"/>
        <v>15</v>
      </c>
      <c r="B18" s="119" t="s">
        <v>305</v>
      </c>
      <c r="C18" s="124" t="s">
        <v>304</v>
      </c>
      <c r="D18" s="178" t="s">
        <v>347</v>
      </c>
      <c r="E18" s="88" t="s">
        <v>80</v>
      </c>
      <c r="F18" s="86">
        <v>1</v>
      </c>
      <c r="G18" s="120">
        <v>0</v>
      </c>
      <c r="H18" s="121">
        <f t="shared" si="0"/>
        <v>0</v>
      </c>
    </row>
    <row r="19" spans="1:8" ht="25.5">
      <c r="A19" s="81">
        <f t="shared" si="1"/>
        <v>16</v>
      </c>
      <c r="B19" s="119" t="s">
        <v>306</v>
      </c>
      <c r="C19" s="124" t="s">
        <v>304</v>
      </c>
      <c r="D19" s="179"/>
      <c r="E19" s="88" t="s">
        <v>80</v>
      </c>
      <c r="F19" s="86">
        <v>1</v>
      </c>
      <c r="G19" s="120">
        <v>0</v>
      </c>
      <c r="H19" s="121">
        <f t="shared" ref="H19:H28" si="2">F19*G19</f>
        <v>0</v>
      </c>
    </row>
    <row r="20" spans="1:8" ht="38.25">
      <c r="A20" s="81">
        <f t="shared" si="1"/>
        <v>17</v>
      </c>
      <c r="B20" s="119" t="s">
        <v>303</v>
      </c>
      <c r="C20" s="124" t="s">
        <v>304</v>
      </c>
      <c r="D20" s="180"/>
      <c r="E20" s="88" t="s">
        <v>80</v>
      </c>
      <c r="F20" s="86">
        <v>1</v>
      </c>
      <c r="G20" s="120">
        <v>0</v>
      </c>
      <c r="H20" s="121">
        <f t="shared" si="2"/>
        <v>0</v>
      </c>
    </row>
    <row r="21" spans="1:8" ht="25.5">
      <c r="A21" s="81">
        <f t="shared" si="1"/>
        <v>18</v>
      </c>
      <c r="B21" s="97" t="s">
        <v>292</v>
      </c>
      <c r="C21" s="97" t="s">
        <v>291</v>
      </c>
      <c r="D21" s="185" t="s">
        <v>188</v>
      </c>
      <c r="E21" s="85" t="s">
        <v>80</v>
      </c>
      <c r="F21" s="86">
        <v>1</v>
      </c>
      <c r="G21" s="120">
        <v>0</v>
      </c>
      <c r="H21" s="121">
        <f t="shared" si="2"/>
        <v>0</v>
      </c>
    </row>
    <row r="22" spans="1:8" ht="25.5">
      <c r="A22" s="81">
        <f t="shared" si="1"/>
        <v>19</v>
      </c>
      <c r="B22" s="97" t="s">
        <v>293</v>
      </c>
      <c r="C22" s="97" t="s">
        <v>291</v>
      </c>
      <c r="D22" s="186"/>
      <c r="E22" s="85" t="s">
        <v>80</v>
      </c>
      <c r="F22" s="86">
        <v>1</v>
      </c>
      <c r="G22" s="120">
        <v>0</v>
      </c>
      <c r="H22" s="121">
        <f t="shared" si="2"/>
        <v>0</v>
      </c>
    </row>
    <row r="23" spans="1:8" ht="25.5">
      <c r="A23" s="81">
        <f t="shared" si="1"/>
        <v>20</v>
      </c>
      <c r="B23" s="97" t="s">
        <v>294</v>
      </c>
      <c r="C23" s="97" t="s">
        <v>291</v>
      </c>
      <c r="D23" s="186"/>
      <c r="E23" s="85" t="s">
        <v>80</v>
      </c>
      <c r="F23" s="86">
        <v>1</v>
      </c>
      <c r="G23" s="120">
        <v>0</v>
      </c>
      <c r="H23" s="121">
        <f t="shared" si="2"/>
        <v>0</v>
      </c>
    </row>
    <row r="24" spans="1:8" ht="25.5">
      <c r="A24" s="81">
        <f t="shared" si="1"/>
        <v>21</v>
      </c>
      <c r="B24" s="97" t="s">
        <v>295</v>
      </c>
      <c r="C24" s="97" t="s">
        <v>291</v>
      </c>
      <c r="D24" s="186"/>
      <c r="E24" s="85" t="s">
        <v>80</v>
      </c>
      <c r="F24" s="86">
        <v>1</v>
      </c>
      <c r="G24" s="120">
        <v>0</v>
      </c>
      <c r="H24" s="121">
        <f t="shared" si="2"/>
        <v>0</v>
      </c>
    </row>
    <row r="25" spans="1:8" ht="38.25">
      <c r="A25" s="81">
        <f t="shared" si="1"/>
        <v>22</v>
      </c>
      <c r="B25" s="125" t="s">
        <v>296</v>
      </c>
      <c r="C25" s="97" t="s">
        <v>291</v>
      </c>
      <c r="D25" s="186"/>
      <c r="E25" s="85" t="s">
        <v>80</v>
      </c>
      <c r="F25" s="86">
        <v>1</v>
      </c>
      <c r="G25" s="120">
        <v>0</v>
      </c>
      <c r="H25" s="121">
        <f t="shared" si="2"/>
        <v>0</v>
      </c>
    </row>
    <row r="26" spans="1:8" ht="38.25">
      <c r="A26" s="81">
        <f t="shared" si="1"/>
        <v>23</v>
      </c>
      <c r="B26" s="125" t="s">
        <v>297</v>
      </c>
      <c r="C26" s="97" t="s">
        <v>291</v>
      </c>
      <c r="D26" s="186"/>
      <c r="E26" s="85" t="s">
        <v>80</v>
      </c>
      <c r="F26" s="86">
        <v>1</v>
      </c>
      <c r="G26" s="120">
        <v>0</v>
      </c>
      <c r="H26" s="121">
        <f t="shared" si="2"/>
        <v>0</v>
      </c>
    </row>
    <row r="27" spans="1:8" ht="38.25">
      <c r="A27" s="81">
        <f t="shared" si="1"/>
        <v>24</v>
      </c>
      <c r="B27" s="125" t="s">
        <v>298</v>
      </c>
      <c r="C27" s="97" t="s">
        <v>291</v>
      </c>
      <c r="D27" s="186"/>
      <c r="E27" s="85" t="s">
        <v>80</v>
      </c>
      <c r="F27" s="86">
        <v>1</v>
      </c>
      <c r="G27" s="120">
        <v>0</v>
      </c>
      <c r="H27" s="121">
        <f t="shared" si="2"/>
        <v>0</v>
      </c>
    </row>
    <row r="28" spans="1:8" ht="38.25">
      <c r="A28" s="81">
        <f t="shared" si="1"/>
        <v>25</v>
      </c>
      <c r="B28" s="125" t="s">
        <v>299</v>
      </c>
      <c r="C28" s="97" t="s">
        <v>291</v>
      </c>
      <c r="D28" s="187"/>
      <c r="E28" s="85" t="s">
        <v>80</v>
      </c>
      <c r="F28" s="86">
        <v>1</v>
      </c>
      <c r="G28" s="120">
        <v>0</v>
      </c>
      <c r="H28" s="121">
        <f t="shared" si="2"/>
        <v>0</v>
      </c>
    </row>
    <row r="29" spans="1:8" ht="25.5">
      <c r="A29" s="81">
        <f t="shared" si="1"/>
        <v>26</v>
      </c>
      <c r="B29" s="124" t="s">
        <v>225</v>
      </c>
      <c r="C29" s="98" t="s">
        <v>189</v>
      </c>
      <c r="D29" s="178" t="s">
        <v>188</v>
      </c>
      <c r="E29" s="85" t="s">
        <v>80</v>
      </c>
      <c r="F29" s="86">
        <v>1</v>
      </c>
      <c r="G29" s="120">
        <v>0</v>
      </c>
      <c r="H29" s="121">
        <f t="shared" ref="H29:H35" si="3">F29*G29</f>
        <v>0</v>
      </c>
    </row>
    <row r="30" spans="1:8" ht="25.5">
      <c r="A30" s="81">
        <f t="shared" si="1"/>
        <v>27</v>
      </c>
      <c r="B30" s="124" t="s">
        <v>226</v>
      </c>
      <c r="C30" s="98" t="s">
        <v>189</v>
      </c>
      <c r="D30" s="180"/>
      <c r="E30" s="85" t="s">
        <v>80</v>
      </c>
      <c r="F30" s="86">
        <v>1</v>
      </c>
      <c r="G30" s="120">
        <v>0</v>
      </c>
      <c r="H30" s="121">
        <f t="shared" si="3"/>
        <v>0</v>
      </c>
    </row>
    <row r="31" spans="1:8" ht="25.5">
      <c r="A31" s="81">
        <f t="shared" si="1"/>
        <v>28</v>
      </c>
      <c r="B31" s="97" t="s">
        <v>328</v>
      </c>
      <c r="C31" s="96" t="s">
        <v>200</v>
      </c>
      <c r="D31" s="194" t="s">
        <v>188</v>
      </c>
      <c r="E31" s="85" t="s">
        <v>80</v>
      </c>
      <c r="F31" s="86">
        <v>1</v>
      </c>
      <c r="G31" s="120">
        <v>0</v>
      </c>
      <c r="H31" s="121">
        <f t="shared" si="3"/>
        <v>0</v>
      </c>
    </row>
    <row r="32" spans="1:8" ht="25.5">
      <c r="A32" s="81">
        <f t="shared" si="1"/>
        <v>29</v>
      </c>
      <c r="B32" s="97" t="s">
        <v>222</v>
      </c>
      <c r="C32" s="96" t="s">
        <v>200</v>
      </c>
      <c r="D32" s="195"/>
      <c r="E32" s="85" t="s">
        <v>80</v>
      </c>
      <c r="F32" s="86">
        <v>1</v>
      </c>
      <c r="G32" s="120">
        <v>0</v>
      </c>
      <c r="H32" s="121">
        <f t="shared" si="3"/>
        <v>0</v>
      </c>
    </row>
    <row r="33" spans="1:8" ht="25.5">
      <c r="A33" s="81">
        <f t="shared" si="1"/>
        <v>30</v>
      </c>
      <c r="B33" s="97" t="s">
        <v>223</v>
      </c>
      <c r="C33" s="96" t="s">
        <v>200</v>
      </c>
      <c r="D33" s="195"/>
      <c r="E33" s="85" t="s">
        <v>80</v>
      </c>
      <c r="F33" s="86">
        <v>1</v>
      </c>
      <c r="G33" s="120">
        <v>0</v>
      </c>
      <c r="H33" s="121">
        <f t="shared" si="3"/>
        <v>0</v>
      </c>
    </row>
    <row r="34" spans="1:8" ht="25.5">
      <c r="A34" s="81">
        <f t="shared" si="1"/>
        <v>31</v>
      </c>
      <c r="B34" s="97" t="s">
        <v>224</v>
      </c>
      <c r="C34" s="96" t="s">
        <v>200</v>
      </c>
      <c r="D34" s="195"/>
      <c r="E34" s="85" t="s">
        <v>80</v>
      </c>
      <c r="F34" s="86">
        <v>1</v>
      </c>
      <c r="G34" s="120">
        <v>0</v>
      </c>
      <c r="H34" s="121">
        <f t="shared" si="3"/>
        <v>0</v>
      </c>
    </row>
    <row r="35" spans="1:8" ht="38.25">
      <c r="A35" s="81">
        <f t="shared" si="1"/>
        <v>32</v>
      </c>
      <c r="B35" s="126" t="s">
        <v>221</v>
      </c>
      <c r="C35" s="96" t="s">
        <v>200</v>
      </c>
      <c r="D35" s="196"/>
      <c r="E35" s="85" t="s">
        <v>80</v>
      </c>
      <c r="F35" s="86">
        <v>1</v>
      </c>
      <c r="G35" s="120">
        <v>0</v>
      </c>
      <c r="H35" s="121">
        <f t="shared" si="3"/>
        <v>0</v>
      </c>
    </row>
    <row r="36" spans="1:8" ht="38.25">
      <c r="A36" s="81">
        <f t="shared" si="1"/>
        <v>33</v>
      </c>
      <c r="B36" s="127" t="s">
        <v>331</v>
      </c>
      <c r="C36" s="38" t="s">
        <v>311</v>
      </c>
      <c r="D36" s="113" t="s">
        <v>188</v>
      </c>
      <c r="E36" s="87" t="s">
        <v>80</v>
      </c>
      <c r="F36" s="86">
        <v>1</v>
      </c>
      <c r="G36" s="120">
        <v>0</v>
      </c>
      <c r="H36" s="121">
        <f t="shared" ref="H36:H62" si="4">F36*G36</f>
        <v>0</v>
      </c>
    </row>
    <row r="37" spans="1:8" ht="25.5">
      <c r="A37" s="81">
        <f t="shared" si="1"/>
        <v>34</v>
      </c>
      <c r="B37" s="128" t="s">
        <v>333</v>
      </c>
      <c r="C37" s="99" t="s">
        <v>230</v>
      </c>
      <c r="D37" s="178" t="s">
        <v>188</v>
      </c>
      <c r="E37" s="85" t="s">
        <v>80</v>
      </c>
      <c r="F37" s="86">
        <v>1</v>
      </c>
      <c r="G37" s="120">
        <v>0</v>
      </c>
      <c r="H37" s="121">
        <f t="shared" si="4"/>
        <v>0</v>
      </c>
    </row>
    <row r="38" spans="1:8" ht="25.5">
      <c r="A38" s="81">
        <f t="shared" si="1"/>
        <v>35</v>
      </c>
      <c r="B38" s="128" t="s">
        <v>332</v>
      </c>
      <c r="C38" s="99" t="s">
        <v>230</v>
      </c>
      <c r="D38" s="180"/>
      <c r="E38" s="85" t="s">
        <v>80</v>
      </c>
      <c r="F38" s="86">
        <v>1</v>
      </c>
      <c r="G38" s="120">
        <v>0</v>
      </c>
      <c r="H38" s="121">
        <f t="shared" si="4"/>
        <v>0</v>
      </c>
    </row>
    <row r="39" spans="1:8" ht="38.25">
      <c r="A39" s="81">
        <f t="shared" si="1"/>
        <v>36</v>
      </c>
      <c r="B39" s="99" t="s">
        <v>229</v>
      </c>
      <c r="C39" s="99" t="s">
        <v>192</v>
      </c>
      <c r="D39" s="113" t="s">
        <v>188</v>
      </c>
      <c r="E39" s="85" t="s">
        <v>80</v>
      </c>
      <c r="F39" s="86">
        <v>1</v>
      </c>
      <c r="G39" s="120">
        <v>0</v>
      </c>
      <c r="H39" s="121">
        <f t="shared" si="4"/>
        <v>0</v>
      </c>
    </row>
    <row r="40" spans="1:8" ht="38.25">
      <c r="A40" s="81">
        <f t="shared" si="1"/>
        <v>37</v>
      </c>
      <c r="B40" s="109" t="s">
        <v>330</v>
      </c>
      <c r="C40" s="103" t="s">
        <v>345</v>
      </c>
      <c r="D40" s="175" t="s">
        <v>188</v>
      </c>
      <c r="E40" s="85" t="s">
        <v>80</v>
      </c>
      <c r="F40" s="86">
        <v>1</v>
      </c>
      <c r="G40" s="120">
        <v>0</v>
      </c>
      <c r="H40" s="121">
        <f t="shared" si="4"/>
        <v>0</v>
      </c>
    </row>
    <row r="41" spans="1:8" ht="38.25">
      <c r="A41" s="81">
        <f t="shared" si="1"/>
        <v>38</v>
      </c>
      <c r="B41" s="109" t="s">
        <v>346</v>
      </c>
      <c r="C41" s="103" t="s">
        <v>345</v>
      </c>
      <c r="D41" s="177"/>
      <c r="E41" s="85" t="s">
        <v>80</v>
      </c>
      <c r="F41" s="86">
        <v>1</v>
      </c>
      <c r="G41" s="120">
        <v>0</v>
      </c>
      <c r="H41" s="121">
        <f t="shared" si="4"/>
        <v>0</v>
      </c>
    </row>
    <row r="42" spans="1:8" ht="25.5">
      <c r="A42" s="81">
        <f t="shared" si="1"/>
        <v>39</v>
      </c>
      <c r="B42" s="124" t="s">
        <v>227</v>
      </c>
      <c r="C42" s="98" t="s">
        <v>329</v>
      </c>
      <c r="D42" s="178" t="s">
        <v>188</v>
      </c>
      <c r="E42" s="85" t="s">
        <v>80</v>
      </c>
      <c r="F42" s="86">
        <v>1</v>
      </c>
      <c r="G42" s="120">
        <v>0</v>
      </c>
      <c r="H42" s="121">
        <f t="shared" si="4"/>
        <v>0</v>
      </c>
    </row>
    <row r="43" spans="1:8" ht="25.5">
      <c r="A43" s="81">
        <f t="shared" si="1"/>
        <v>40</v>
      </c>
      <c r="B43" s="124" t="s">
        <v>228</v>
      </c>
      <c r="C43" s="98" t="s">
        <v>329</v>
      </c>
      <c r="D43" s="197"/>
      <c r="E43" s="85" t="s">
        <v>80</v>
      </c>
      <c r="F43" s="86">
        <v>1</v>
      </c>
      <c r="G43" s="120">
        <v>0</v>
      </c>
      <c r="H43" s="121">
        <f t="shared" si="4"/>
        <v>0</v>
      </c>
    </row>
    <row r="44" spans="1:8" ht="25.5">
      <c r="A44" s="81">
        <f t="shared" si="1"/>
        <v>41</v>
      </c>
      <c r="B44" s="101" t="s">
        <v>236</v>
      </c>
      <c r="C44" s="38" t="s">
        <v>235</v>
      </c>
      <c r="D44" s="113" t="s">
        <v>188</v>
      </c>
      <c r="E44" s="85" t="s">
        <v>80</v>
      </c>
      <c r="F44" s="86">
        <v>1</v>
      </c>
      <c r="G44" s="120">
        <v>0</v>
      </c>
      <c r="H44" s="121">
        <f t="shared" si="4"/>
        <v>0</v>
      </c>
    </row>
    <row r="45" spans="1:8" ht="25.5">
      <c r="A45" s="81">
        <f t="shared" si="1"/>
        <v>42</v>
      </c>
      <c r="B45" s="96" t="s">
        <v>214</v>
      </c>
      <c r="C45" s="96" t="s">
        <v>202</v>
      </c>
      <c r="D45" s="113" t="s">
        <v>188</v>
      </c>
      <c r="E45" s="85" t="s">
        <v>80</v>
      </c>
      <c r="F45" s="86">
        <v>1</v>
      </c>
      <c r="G45" s="120">
        <v>0</v>
      </c>
      <c r="H45" s="121">
        <f t="shared" si="4"/>
        <v>0</v>
      </c>
    </row>
    <row r="46" spans="1:8" ht="38.25">
      <c r="A46" s="81">
        <f t="shared" si="1"/>
        <v>43</v>
      </c>
      <c r="B46" s="124" t="s">
        <v>278</v>
      </c>
      <c r="C46" s="103" t="s">
        <v>282</v>
      </c>
      <c r="D46" s="198" t="s">
        <v>188</v>
      </c>
      <c r="E46" s="85" t="s">
        <v>80</v>
      </c>
      <c r="F46" s="86">
        <v>1</v>
      </c>
      <c r="G46" s="120">
        <v>0</v>
      </c>
      <c r="H46" s="121">
        <f t="shared" si="4"/>
        <v>0</v>
      </c>
    </row>
    <row r="47" spans="1:8" ht="25.5">
      <c r="A47" s="81">
        <f t="shared" si="1"/>
        <v>44</v>
      </c>
      <c r="B47" s="124" t="s">
        <v>279</v>
      </c>
      <c r="C47" s="103" t="s">
        <v>282</v>
      </c>
      <c r="D47" s="176"/>
      <c r="E47" s="85" t="s">
        <v>80</v>
      </c>
      <c r="F47" s="86">
        <v>1</v>
      </c>
      <c r="G47" s="120">
        <v>0</v>
      </c>
      <c r="H47" s="121">
        <f t="shared" si="4"/>
        <v>0</v>
      </c>
    </row>
    <row r="48" spans="1:8" ht="38.25">
      <c r="A48" s="81">
        <f t="shared" si="1"/>
        <v>45</v>
      </c>
      <c r="B48" s="124" t="s">
        <v>280</v>
      </c>
      <c r="C48" s="103" t="s">
        <v>282</v>
      </c>
      <c r="D48" s="176"/>
      <c r="E48" s="85" t="s">
        <v>80</v>
      </c>
      <c r="F48" s="86">
        <v>1</v>
      </c>
      <c r="G48" s="120">
        <v>0</v>
      </c>
      <c r="H48" s="121">
        <f t="shared" si="4"/>
        <v>0</v>
      </c>
    </row>
    <row r="49" spans="1:8" ht="38.25">
      <c r="A49" s="81">
        <f t="shared" si="1"/>
        <v>46</v>
      </c>
      <c r="B49" s="124" t="s">
        <v>281</v>
      </c>
      <c r="C49" s="103" t="s">
        <v>282</v>
      </c>
      <c r="D49" s="177"/>
      <c r="E49" s="85" t="s">
        <v>80</v>
      </c>
      <c r="F49" s="86">
        <v>1</v>
      </c>
      <c r="G49" s="120">
        <v>0</v>
      </c>
      <c r="H49" s="121">
        <f t="shared" si="4"/>
        <v>0</v>
      </c>
    </row>
    <row r="50" spans="1:8" ht="38.25">
      <c r="A50" s="81">
        <f t="shared" si="1"/>
        <v>47</v>
      </c>
      <c r="B50" s="38" t="s">
        <v>231</v>
      </c>
      <c r="C50" s="38" t="s">
        <v>334</v>
      </c>
      <c r="D50" s="175" t="s">
        <v>188</v>
      </c>
      <c r="E50" s="85" t="s">
        <v>80</v>
      </c>
      <c r="F50" s="86">
        <v>1</v>
      </c>
      <c r="G50" s="120">
        <v>0</v>
      </c>
      <c r="H50" s="121">
        <f t="shared" si="4"/>
        <v>0</v>
      </c>
    </row>
    <row r="51" spans="1:8" ht="38.25">
      <c r="A51" s="81">
        <f t="shared" si="1"/>
        <v>48</v>
      </c>
      <c r="B51" s="38" t="s">
        <v>232</v>
      </c>
      <c r="C51" s="38" t="s">
        <v>334</v>
      </c>
      <c r="D51" s="176"/>
      <c r="E51" s="85" t="s">
        <v>80</v>
      </c>
      <c r="F51" s="86">
        <v>1</v>
      </c>
      <c r="G51" s="120">
        <v>0</v>
      </c>
      <c r="H51" s="121">
        <f t="shared" si="4"/>
        <v>0</v>
      </c>
    </row>
    <row r="52" spans="1:8" ht="25.5">
      <c r="A52" s="81">
        <f t="shared" si="1"/>
        <v>49</v>
      </c>
      <c r="B52" s="38" t="s">
        <v>233</v>
      </c>
      <c r="C52" s="38" t="s">
        <v>334</v>
      </c>
      <c r="D52" s="176"/>
      <c r="E52" s="85" t="s">
        <v>80</v>
      </c>
      <c r="F52" s="86">
        <v>1</v>
      </c>
      <c r="G52" s="120">
        <v>0</v>
      </c>
      <c r="H52" s="121">
        <f t="shared" si="4"/>
        <v>0</v>
      </c>
    </row>
    <row r="53" spans="1:8" ht="38.25">
      <c r="A53" s="81">
        <f t="shared" si="1"/>
        <v>50</v>
      </c>
      <c r="B53" s="38" t="s">
        <v>234</v>
      </c>
      <c r="C53" s="38" t="s">
        <v>334</v>
      </c>
      <c r="D53" s="177"/>
      <c r="E53" s="85" t="s">
        <v>80</v>
      </c>
      <c r="F53" s="86">
        <v>1</v>
      </c>
      <c r="G53" s="120">
        <v>0</v>
      </c>
      <c r="H53" s="121">
        <f t="shared" si="4"/>
        <v>0</v>
      </c>
    </row>
    <row r="54" spans="1:8" ht="38.25">
      <c r="A54" s="81">
        <f t="shared" si="1"/>
        <v>51</v>
      </c>
      <c r="B54" s="124" t="s">
        <v>247</v>
      </c>
      <c r="C54" s="98" t="s">
        <v>300</v>
      </c>
      <c r="D54" s="175" t="s">
        <v>187</v>
      </c>
      <c r="E54" s="85" t="s">
        <v>80</v>
      </c>
      <c r="F54" s="86">
        <v>1</v>
      </c>
      <c r="G54" s="120">
        <v>0</v>
      </c>
      <c r="H54" s="121">
        <f t="shared" si="4"/>
        <v>0</v>
      </c>
    </row>
    <row r="55" spans="1:8" ht="38.25">
      <c r="A55" s="81">
        <f t="shared" si="1"/>
        <v>52</v>
      </c>
      <c r="B55" s="124" t="s">
        <v>248</v>
      </c>
      <c r="C55" s="98" t="s">
        <v>300</v>
      </c>
      <c r="D55" s="176"/>
      <c r="E55" s="85" t="s">
        <v>80</v>
      </c>
      <c r="F55" s="86">
        <v>1</v>
      </c>
      <c r="G55" s="120">
        <v>0</v>
      </c>
      <c r="H55" s="121">
        <f t="shared" si="4"/>
        <v>0</v>
      </c>
    </row>
    <row r="56" spans="1:8" ht="25.5">
      <c r="A56" s="81">
        <f t="shared" si="1"/>
        <v>53</v>
      </c>
      <c r="B56" s="124" t="s">
        <v>249</v>
      </c>
      <c r="C56" s="98" t="s">
        <v>300</v>
      </c>
      <c r="D56" s="176"/>
      <c r="E56" s="85" t="s">
        <v>80</v>
      </c>
      <c r="F56" s="86">
        <v>1</v>
      </c>
      <c r="G56" s="120">
        <v>0</v>
      </c>
      <c r="H56" s="121">
        <f t="shared" si="4"/>
        <v>0</v>
      </c>
    </row>
    <row r="57" spans="1:8" ht="38.25">
      <c r="A57" s="81">
        <f t="shared" si="1"/>
        <v>54</v>
      </c>
      <c r="B57" s="124" t="s">
        <v>250</v>
      </c>
      <c r="C57" s="98" t="s">
        <v>300</v>
      </c>
      <c r="D57" s="177"/>
      <c r="E57" s="85" t="s">
        <v>80</v>
      </c>
      <c r="F57" s="86">
        <v>1</v>
      </c>
      <c r="G57" s="120">
        <v>0</v>
      </c>
      <c r="H57" s="121">
        <f t="shared" si="4"/>
        <v>0</v>
      </c>
    </row>
    <row r="58" spans="1:8" ht="25.5">
      <c r="A58" s="81">
        <f t="shared" si="1"/>
        <v>55</v>
      </c>
      <c r="B58" s="129" t="s">
        <v>220</v>
      </c>
      <c r="C58" s="98" t="s">
        <v>190</v>
      </c>
      <c r="D58" s="175" t="s">
        <v>191</v>
      </c>
      <c r="E58" s="85" t="s">
        <v>80</v>
      </c>
      <c r="F58" s="86">
        <v>1</v>
      </c>
      <c r="G58" s="120">
        <v>0</v>
      </c>
      <c r="H58" s="121">
        <f t="shared" si="4"/>
        <v>0</v>
      </c>
    </row>
    <row r="59" spans="1:8" ht="36">
      <c r="A59" s="81">
        <f t="shared" si="1"/>
        <v>56</v>
      </c>
      <c r="B59" s="129" t="s">
        <v>211</v>
      </c>
      <c r="C59" s="98" t="s">
        <v>190</v>
      </c>
      <c r="D59" s="176"/>
      <c r="E59" s="85" t="s">
        <v>80</v>
      </c>
      <c r="F59" s="86">
        <v>1</v>
      </c>
      <c r="G59" s="120">
        <v>0</v>
      </c>
      <c r="H59" s="121">
        <f t="shared" si="4"/>
        <v>0</v>
      </c>
    </row>
    <row r="60" spans="1:8" ht="25.5">
      <c r="A60" s="81">
        <f t="shared" ref="A60:A98" si="5">A59+1</f>
        <v>57</v>
      </c>
      <c r="B60" s="129" t="s">
        <v>219</v>
      </c>
      <c r="C60" s="98" t="s">
        <v>190</v>
      </c>
      <c r="D60" s="176"/>
      <c r="E60" s="85" t="s">
        <v>80</v>
      </c>
      <c r="F60" s="86">
        <v>1</v>
      </c>
      <c r="G60" s="120">
        <v>0</v>
      </c>
      <c r="H60" s="121">
        <f t="shared" si="4"/>
        <v>0</v>
      </c>
    </row>
    <row r="61" spans="1:8" ht="25.5">
      <c r="A61" s="81">
        <f t="shared" si="5"/>
        <v>58</v>
      </c>
      <c r="B61" s="129" t="s">
        <v>218</v>
      </c>
      <c r="C61" s="98" t="s">
        <v>190</v>
      </c>
      <c r="D61" s="176"/>
      <c r="E61" s="85" t="s">
        <v>80</v>
      </c>
      <c r="F61" s="86">
        <v>1</v>
      </c>
      <c r="G61" s="120">
        <v>0</v>
      </c>
      <c r="H61" s="121">
        <f t="shared" si="4"/>
        <v>0</v>
      </c>
    </row>
    <row r="62" spans="1:8" ht="25.5">
      <c r="A62" s="81">
        <f t="shared" si="5"/>
        <v>59</v>
      </c>
      <c r="B62" s="129" t="s">
        <v>217</v>
      </c>
      <c r="C62" s="98" t="s">
        <v>190</v>
      </c>
      <c r="D62" s="177"/>
      <c r="E62" s="85" t="s">
        <v>80</v>
      </c>
      <c r="F62" s="86">
        <v>1</v>
      </c>
      <c r="G62" s="120">
        <v>0</v>
      </c>
      <c r="H62" s="121">
        <f t="shared" si="4"/>
        <v>0</v>
      </c>
    </row>
    <row r="63" spans="1:8" ht="38.25">
      <c r="A63" s="81">
        <f t="shared" si="5"/>
        <v>60</v>
      </c>
      <c r="B63" s="38" t="s">
        <v>283</v>
      </c>
      <c r="C63" s="100" t="s">
        <v>201</v>
      </c>
      <c r="D63" s="175" t="s">
        <v>188</v>
      </c>
      <c r="E63" s="85" t="s">
        <v>80</v>
      </c>
      <c r="F63" s="86">
        <v>1</v>
      </c>
      <c r="G63" s="120">
        <v>0</v>
      </c>
      <c r="H63" s="121">
        <f t="shared" ref="H63:H76" si="6">F63*G63</f>
        <v>0</v>
      </c>
    </row>
    <row r="64" spans="1:8" ht="38.25">
      <c r="A64" s="81">
        <f t="shared" si="5"/>
        <v>61</v>
      </c>
      <c r="B64" s="38" t="s">
        <v>284</v>
      </c>
      <c r="C64" s="100" t="s">
        <v>201</v>
      </c>
      <c r="D64" s="176"/>
      <c r="E64" s="85" t="s">
        <v>80</v>
      </c>
      <c r="F64" s="86">
        <v>1</v>
      </c>
      <c r="G64" s="120">
        <v>0</v>
      </c>
      <c r="H64" s="121">
        <f t="shared" si="6"/>
        <v>0</v>
      </c>
    </row>
    <row r="65" spans="1:8" ht="38.25">
      <c r="A65" s="81">
        <f t="shared" si="5"/>
        <v>62</v>
      </c>
      <c r="B65" s="38" t="s">
        <v>285</v>
      </c>
      <c r="C65" s="100" t="s">
        <v>201</v>
      </c>
      <c r="D65" s="176"/>
      <c r="E65" s="85" t="s">
        <v>80</v>
      </c>
      <c r="F65" s="86">
        <v>1</v>
      </c>
      <c r="G65" s="120">
        <v>0</v>
      </c>
      <c r="H65" s="121">
        <f t="shared" si="6"/>
        <v>0</v>
      </c>
    </row>
    <row r="66" spans="1:8" ht="38.25">
      <c r="A66" s="81">
        <f t="shared" si="5"/>
        <v>63</v>
      </c>
      <c r="B66" s="38" t="s">
        <v>286</v>
      </c>
      <c r="C66" s="100" t="s">
        <v>201</v>
      </c>
      <c r="D66" s="176"/>
      <c r="E66" s="85" t="s">
        <v>80</v>
      </c>
      <c r="F66" s="86">
        <v>1</v>
      </c>
      <c r="G66" s="120">
        <v>0</v>
      </c>
      <c r="H66" s="121">
        <f t="shared" si="6"/>
        <v>0</v>
      </c>
    </row>
    <row r="67" spans="1:8" ht="25.5">
      <c r="A67" s="81">
        <f t="shared" si="5"/>
        <v>64</v>
      </c>
      <c r="B67" s="38" t="s">
        <v>287</v>
      </c>
      <c r="C67" s="100" t="s">
        <v>201</v>
      </c>
      <c r="D67" s="176"/>
      <c r="E67" s="85" t="s">
        <v>80</v>
      </c>
      <c r="F67" s="86">
        <v>1</v>
      </c>
      <c r="G67" s="120">
        <v>0</v>
      </c>
      <c r="H67" s="121">
        <f t="shared" si="6"/>
        <v>0</v>
      </c>
    </row>
    <row r="68" spans="1:8" ht="25.5">
      <c r="A68" s="81">
        <f t="shared" si="5"/>
        <v>65</v>
      </c>
      <c r="B68" s="38" t="s">
        <v>288</v>
      </c>
      <c r="C68" s="100" t="s">
        <v>201</v>
      </c>
      <c r="D68" s="176"/>
      <c r="E68" s="85" t="s">
        <v>80</v>
      </c>
      <c r="F68" s="86">
        <v>1</v>
      </c>
      <c r="G68" s="120">
        <v>0</v>
      </c>
      <c r="H68" s="121">
        <f t="shared" si="6"/>
        <v>0</v>
      </c>
    </row>
    <row r="69" spans="1:8" ht="38.25">
      <c r="A69" s="81">
        <f t="shared" si="5"/>
        <v>66</v>
      </c>
      <c r="B69" s="38" t="s">
        <v>289</v>
      </c>
      <c r="C69" s="100" t="s">
        <v>201</v>
      </c>
      <c r="D69" s="176"/>
      <c r="E69" s="85" t="s">
        <v>80</v>
      </c>
      <c r="F69" s="86">
        <v>1</v>
      </c>
      <c r="G69" s="120">
        <v>0</v>
      </c>
      <c r="H69" s="121">
        <f t="shared" si="6"/>
        <v>0</v>
      </c>
    </row>
    <row r="70" spans="1:8" ht="38.25">
      <c r="A70" s="81">
        <f t="shared" si="5"/>
        <v>67</v>
      </c>
      <c r="B70" s="38" t="s">
        <v>290</v>
      </c>
      <c r="C70" s="100" t="s">
        <v>201</v>
      </c>
      <c r="D70" s="177"/>
      <c r="E70" s="85" t="s">
        <v>80</v>
      </c>
      <c r="F70" s="86">
        <v>1</v>
      </c>
      <c r="G70" s="120">
        <v>0</v>
      </c>
      <c r="H70" s="121">
        <f t="shared" si="6"/>
        <v>0</v>
      </c>
    </row>
    <row r="71" spans="1:8" ht="38.25">
      <c r="A71" s="81">
        <f t="shared" si="5"/>
        <v>68</v>
      </c>
      <c r="B71" s="99" t="s">
        <v>238</v>
      </c>
      <c r="C71" s="99" t="s">
        <v>237</v>
      </c>
      <c r="D71" s="193" t="s">
        <v>188</v>
      </c>
      <c r="E71" s="85" t="s">
        <v>80</v>
      </c>
      <c r="F71" s="86">
        <v>1</v>
      </c>
      <c r="G71" s="120">
        <v>0</v>
      </c>
      <c r="H71" s="121">
        <f t="shared" si="6"/>
        <v>0</v>
      </c>
    </row>
    <row r="72" spans="1:8" ht="38.25">
      <c r="A72" s="81">
        <f t="shared" si="5"/>
        <v>69</v>
      </c>
      <c r="B72" s="99" t="s">
        <v>239</v>
      </c>
      <c r="C72" s="99" t="s">
        <v>237</v>
      </c>
      <c r="D72" s="176"/>
      <c r="E72" s="85" t="s">
        <v>80</v>
      </c>
      <c r="F72" s="86">
        <v>1</v>
      </c>
      <c r="G72" s="120">
        <v>0</v>
      </c>
      <c r="H72" s="121">
        <f t="shared" si="6"/>
        <v>0</v>
      </c>
    </row>
    <row r="73" spans="1:8" ht="25.5">
      <c r="A73" s="81">
        <f t="shared" si="5"/>
        <v>70</v>
      </c>
      <c r="B73" s="99" t="s">
        <v>240</v>
      </c>
      <c r="C73" s="99" t="s">
        <v>237</v>
      </c>
      <c r="D73" s="176"/>
      <c r="E73" s="85" t="s">
        <v>80</v>
      </c>
      <c r="F73" s="86">
        <v>1</v>
      </c>
      <c r="G73" s="120">
        <v>0</v>
      </c>
      <c r="H73" s="121">
        <f t="shared" si="6"/>
        <v>0</v>
      </c>
    </row>
    <row r="74" spans="1:8" ht="25.5">
      <c r="A74" s="81">
        <f t="shared" si="5"/>
        <v>71</v>
      </c>
      <c r="B74" s="99" t="s">
        <v>241</v>
      </c>
      <c r="C74" s="99" t="s">
        <v>237</v>
      </c>
      <c r="D74" s="176"/>
      <c r="E74" s="85" t="s">
        <v>80</v>
      </c>
      <c r="F74" s="86">
        <v>1</v>
      </c>
      <c r="G74" s="120">
        <v>0</v>
      </c>
      <c r="H74" s="121">
        <f t="shared" si="6"/>
        <v>0</v>
      </c>
    </row>
    <row r="75" spans="1:8" ht="63.75">
      <c r="A75" s="81">
        <f t="shared" si="5"/>
        <v>72</v>
      </c>
      <c r="B75" s="99" t="s">
        <v>242</v>
      </c>
      <c r="C75" s="99" t="s">
        <v>237</v>
      </c>
      <c r="D75" s="177"/>
      <c r="E75" s="85" t="s">
        <v>80</v>
      </c>
      <c r="F75" s="86">
        <v>1</v>
      </c>
      <c r="G75" s="120">
        <v>0</v>
      </c>
      <c r="H75" s="121">
        <f t="shared" si="6"/>
        <v>0</v>
      </c>
    </row>
    <row r="76" spans="1:8" ht="38.25">
      <c r="A76" s="81">
        <f t="shared" si="5"/>
        <v>73</v>
      </c>
      <c r="B76" s="102" t="s">
        <v>244</v>
      </c>
      <c r="C76" s="107" t="s">
        <v>243</v>
      </c>
      <c r="D76" s="175" t="s">
        <v>188</v>
      </c>
      <c r="E76" s="85" t="s">
        <v>80</v>
      </c>
      <c r="F76" s="86">
        <v>1</v>
      </c>
      <c r="G76" s="120">
        <v>0</v>
      </c>
      <c r="H76" s="121">
        <f t="shared" si="6"/>
        <v>0</v>
      </c>
    </row>
    <row r="77" spans="1:8" ht="38.25">
      <c r="A77" s="81">
        <f t="shared" si="5"/>
        <v>74</v>
      </c>
      <c r="B77" s="102" t="s">
        <v>245</v>
      </c>
      <c r="C77" s="107" t="s">
        <v>243</v>
      </c>
      <c r="D77" s="176"/>
      <c r="E77" s="85" t="s">
        <v>80</v>
      </c>
      <c r="F77" s="86">
        <v>1</v>
      </c>
      <c r="G77" s="120">
        <v>0</v>
      </c>
      <c r="H77" s="121">
        <f t="shared" ref="H77:H84" si="7">F77*G77</f>
        <v>0</v>
      </c>
    </row>
    <row r="78" spans="1:8" ht="38.25">
      <c r="A78" s="81">
        <f t="shared" si="5"/>
        <v>75</v>
      </c>
      <c r="B78" s="102" t="s">
        <v>246</v>
      </c>
      <c r="C78" s="107" t="s">
        <v>243</v>
      </c>
      <c r="D78" s="177"/>
      <c r="E78" s="85" t="s">
        <v>80</v>
      </c>
      <c r="F78" s="86">
        <v>1</v>
      </c>
      <c r="G78" s="120">
        <v>0</v>
      </c>
      <c r="H78" s="121">
        <f t="shared" si="7"/>
        <v>0</v>
      </c>
    </row>
    <row r="79" spans="1:8" ht="25.5">
      <c r="A79" s="81">
        <f t="shared" si="5"/>
        <v>76</v>
      </c>
      <c r="B79" s="130" t="s">
        <v>252</v>
      </c>
      <c r="C79" s="99" t="s">
        <v>251</v>
      </c>
      <c r="D79" s="175" t="s">
        <v>188</v>
      </c>
      <c r="E79" s="82" t="s">
        <v>80</v>
      </c>
      <c r="F79" s="86">
        <v>1</v>
      </c>
      <c r="G79" s="120">
        <v>0</v>
      </c>
      <c r="H79" s="121">
        <f t="shared" si="7"/>
        <v>0</v>
      </c>
    </row>
    <row r="80" spans="1:8" ht="25.5">
      <c r="A80" s="81">
        <f t="shared" si="5"/>
        <v>77</v>
      </c>
      <c r="B80" s="130" t="s">
        <v>253</v>
      </c>
      <c r="C80" s="99" t="s">
        <v>251</v>
      </c>
      <c r="D80" s="177"/>
      <c r="E80" s="82" t="s">
        <v>80</v>
      </c>
      <c r="F80" s="86">
        <v>1</v>
      </c>
      <c r="G80" s="120">
        <v>0</v>
      </c>
      <c r="H80" s="121">
        <f t="shared" si="7"/>
        <v>0</v>
      </c>
    </row>
    <row r="81" spans="1:8" ht="25.5">
      <c r="A81" s="81">
        <f t="shared" si="5"/>
        <v>78</v>
      </c>
      <c r="B81" s="131" t="s">
        <v>335</v>
      </c>
      <c r="C81" s="98" t="s">
        <v>193</v>
      </c>
      <c r="D81" s="175" t="s">
        <v>188</v>
      </c>
      <c r="E81" s="82" t="s">
        <v>80</v>
      </c>
      <c r="F81" s="86">
        <v>1</v>
      </c>
      <c r="G81" s="120">
        <v>0</v>
      </c>
      <c r="H81" s="121">
        <f t="shared" si="7"/>
        <v>0</v>
      </c>
    </row>
    <row r="82" spans="1:8" ht="38.25">
      <c r="A82" s="81">
        <f t="shared" si="5"/>
        <v>79</v>
      </c>
      <c r="B82" s="125" t="s">
        <v>336</v>
      </c>
      <c r="C82" s="98" t="s">
        <v>193</v>
      </c>
      <c r="D82" s="177"/>
      <c r="E82" s="82" t="s">
        <v>80</v>
      </c>
      <c r="F82" s="86">
        <v>1</v>
      </c>
      <c r="G82" s="120">
        <v>0</v>
      </c>
      <c r="H82" s="121">
        <f t="shared" si="7"/>
        <v>0</v>
      </c>
    </row>
    <row r="83" spans="1:8" ht="25.5">
      <c r="A83" s="81">
        <f t="shared" si="5"/>
        <v>80</v>
      </c>
      <c r="B83" s="125" t="s">
        <v>254</v>
      </c>
      <c r="C83" s="98" t="s">
        <v>194</v>
      </c>
      <c r="D83" s="175" t="s">
        <v>188</v>
      </c>
      <c r="E83" s="82" t="s">
        <v>80</v>
      </c>
      <c r="F83" s="86">
        <v>1</v>
      </c>
      <c r="G83" s="120">
        <v>0</v>
      </c>
      <c r="H83" s="121">
        <f t="shared" si="7"/>
        <v>0</v>
      </c>
    </row>
    <row r="84" spans="1:8" ht="38.25">
      <c r="A84" s="81">
        <f t="shared" si="5"/>
        <v>81</v>
      </c>
      <c r="B84" s="125" t="s">
        <v>337</v>
      </c>
      <c r="C84" s="98" t="s">
        <v>194</v>
      </c>
      <c r="D84" s="177"/>
      <c r="E84" s="82" t="s">
        <v>80</v>
      </c>
      <c r="F84" s="86">
        <v>1</v>
      </c>
      <c r="G84" s="120">
        <v>0</v>
      </c>
      <c r="H84" s="121">
        <f t="shared" si="7"/>
        <v>0</v>
      </c>
    </row>
    <row r="85" spans="1:8" ht="25.5">
      <c r="A85" s="81">
        <f t="shared" si="5"/>
        <v>82</v>
      </c>
      <c r="B85" s="131" t="s">
        <v>266</v>
      </c>
      <c r="C85" s="108" t="s">
        <v>203</v>
      </c>
      <c r="D85" s="175" t="s">
        <v>347</v>
      </c>
      <c r="E85" s="82" t="s">
        <v>80</v>
      </c>
      <c r="F85" s="86">
        <v>1</v>
      </c>
      <c r="G85" s="120">
        <v>0</v>
      </c>
      <c r="H85" s="132">
        <f t="shared" ref="H85:H93" si="8">F85*G85</f>
        <v>0</v>
      </c>
    </row>
    <row r="86" spans="1:8" ht="25.5">
      <c r="A86" s="81">
        <f t="shared" si="5"/>
        <v>83</v>
      </c>
      <c r="B86" s="131" t="s">
        <v>267</v>
      </c>
      <c r="C86" s="108" t="s">
        <v>203</v>
      </c>
      <c r="D86" s="176"/>
      <c r="E86" s="82" t="s">
        <v>80</v>
      </c>
      <c r="F86" s="86">
        <v>1</v>
      </c>
      <c r="G86" s="120">
        <v>0</v>
      </c>
      <c r="H86" s="132">
        <f t="shared" si="8"/>
        <v>0</v>
      </c>
    </row>
    <row r="87" spans="1:8" ht="25.5">
      <c r="A87" s="81">
        <f t="shared" si="5"/>
        <v>84</v>
      </c>
      <c r="B87" s="131" t="s">
        <v>268</v>
      </c>
      <c r="C87" s="108" t="s">
        <v>203</v>
      </c>
      <c r="D87" s="176"/>
      <c r="E87" s="82" t="s">
        <v>80</v>
      </c>
      <c r="F87" s="86">
        <v>1</v>
      </c>
      <c r="G87" s="120">
        <v>0</v>
      </c>
      <c r="H87" s="132">
        <f t="shared" si="8"/>
        <v>0</v>
      </c>
    </row>
    <row r="88" spans="1:8" ht="25.5">
      <c r="A88" s="81">
        <f t="shared" si="5"/>
        <v>85</v>
      </c>
      <c r="B88" s="131" t="s">
        <v>269</v>
      </c>
      <c r="C88" s="108" t="s">
        <v>203</v>
      </c>
      <c r="D88" s="176"/>
      <c r="E88" s="82" t="s">
        <v>80</v>
      </c>
      <c r="F88" s="86">
        <v>1</v>
      </c>
      <c r="G88" s="120">
        <v>0</v>
      </c>
      <c r="H88" s="132">
        <f t="shared" si="8"/>
        <v>0</v>
      </c>
    </row>
    <row r="89" spans="1:8" ht="25.5">
      <c r="A89" s="81">
        <f t="shared" si="5"/>
        <v>86</v>
      </c>
      <c r="B89" s="131" t="s">
        <v>270</v>
      </c>
      <c r="C89" s="108" t="s">
        <v>203</v>
      </c>
      <c r="D89" s="176"/>
      <c r="E89" s="82" t="s">
        <v>80</v>
      </c>
      <c r="F89" s="86">
        <v>1</v>
      </c>
      <c r="G89" s="120">
        <v>0</v>
      </c>
      <c r="H89" s="132">
        <f t="shared" si="8"/>
        <v>0</v>
      </c>
    </row>
    <row r="90" spans="1:8" ht="25.5">
      <c r="A90" s="81">
        <f t="shared" si="5"/>
        <v>87</v>
      </c>
      <c r="B90" s="131" t="s">
        <v>271</v>
      </c>
      <c r="C90" s="108" t="s">
        <v>203</v>
      </c>
      <c r="D90" s="176"/>
      <c r="E90" s="82" t="s">
        <v>80</v>
      </c>
      <c r="F90" s="86">
        <v>1</v>
      </c>
      <c r="G90" s="120">
        <v>0</v>
      </c>
      <c r="H90" s="132">
        <f t="shared" si="8"/>
        <v>0</v>
      </c>
    </row>
    <row r="91" spans="1:8" ht="25.5">
      <c r="A91" s="81">
        <f t="shared" si="5"/>
        <v>88</v>
      </c>
      <c r="B91" s="131" t="s">
        <v>272</v>
      </c>
      <c r="C91" s="108" t="s">
        <v>203</v>
      </c>
      <c r="D91" s="176"/>
      <c r="E91" s="82" t="s">
        <v>80</v>
      </c>
      <c r="F91" s="86">
        <v>1</v>
      </c>
      <c r="G91" s="120">
        <v>0</v>
      </c>
      <c r="H91" s="132">
        <f t="shared" si="8"/>
        <v>0</v>
      </c>
    </row>
    <row r="92" spans="1:8" ht="25.5">
      <c r="A92" s="81">
        <f t="shared" si="5"/>
        <v>89</v>
      </c>
      <c r="B92" s="131" t="s">
        <v>273</v>
      </c>
      <c r="C92" s="108" t="s">
        <v>203</v>
      </c>
      <c r="D92" s="176"/>
      <c r="E92" s="82" t="s">
        <v>80</v>
      </c>
      <c r="F92" s="86">
        <v>1</v>
      </c>
      <c r="G92" s="120">
        <v>0</v>
      </c>
      <c r="H92" s="132">
        <f t="shared" si="8"/>
        <v>0</v>
      </c>
    </row>
    <row r="93" spans="1:8" ht="38.25">
      <c r="A93" s="81">
        <f t="shared" si="5"/>
        <v>90</v>
      </c>
      <c r="B93" s="133" t="s">
        <v>274</v>
      </c>
      <c r="C93" s="108" t="s">
        <v>203</v>
      </c>
      <c r="D93" s="176"/>
      <c r="E93" s="82" t="s">
        <v>80</v>
      </c>
      <c r="F93" s="86">
        <v>1</v>
      </c>
      <c r="G93" s="120">
        <v>0</v>
      </c>
      <c r="H93" s="132">
        <f t="shared" si="8"/>
        <v>0</v>
      </c>
    </row>
    <row r="94" spans="1:8">
      <c r="A94" s="81">
        <f t="shared" si="5"/>
        <v>91</v>
      </c>
      <c r="B94" s="134" t="s">
        <v>277</v>
      </c>
      <c r="C94" s="108" t="s">
        <v>203</v>
      </c>
      <c r="D94" s="177"/>
      <c r="E94" s="82" t="s">
        <v>80</v>
      </c>
      <c r="F94" s="86">
        <v>1</v>
      </c>
      <c r="G94" s="120">
        <v>0</v>
      </c>
      <c r="H94" s="132">
        <f>F94*G94</f>
        <v>0</v>
      </c>
    </row>
    <row r="95" spans="1:8" ht="38.25">
      <c r="A95" s="81">
        <f t="shared" si="5"/>
        <v>92</v>
      </c>
      <c r="B95" s="131" t="s">
        <v>257</v>
      </c>
      <c r="C95" s="96" t="s">
        <v>204</v>
      </c>
      <c r="D95" s="185" t="s">
        <v>347</v>
      </c>
      <c r="E95" s="82" t="s">
        <v>80</v>
      </c>
      <c r="F95" s="86">
        <v>1</v>
      </c>
      <c r="G95" s="120">
        <v>0</v>
      </c>
      <c r="H95" s="132">
        <f t="shared" ref="H95:H103" si="9">F95*G95</f>
        <v>0</v>
      </c>
    </row>
    <row r="96" spans="1:8" ht="25.5">
      <c r="A96" s="81">
        <f t="shared" si="5"/>
        <v>93</v>
      </c>
      <c r="B96" s="131" t="s">
        <v>258</v>
      </c>
      <c r="C96" s="96" t="s">
        <v>204</v>
      </c>
      <c r="D96" s="188"/>
      <c r="E96" s="82" t="s">
        <v>80</v>
      </c>
      <c r="F96" s="86">
        <v>1</v>
      </c>
      <c r="G96" s="120">
        <v>0</v>
      </c>
      <c r="H96" s="132">
        <f t="shared" si="9"/>
        <v>0</v>
      </c>
    </row>
    <row r="97" spans="1:8" ht="38.25">
      <c r="A97" s="81">
        <f t="shared" si="5"/>
        <v>94</v>
      </c>
      <c r="B97" s="131" t="s">
        <v>259</v>
      </c>
      <c r="C97" s="96" t="s">
        <v>204</v>
      </c>
      <c r="D97" s="188"/>
      <c r="E97" s="82" t="s">
        <v>80</v>
      </c>
      <c r="F97" s="86">
        <v>1</v>
      </c>
      <c r="G97" s="120">
        <v>0</v>
      </c>
      <c r="H97" s="132">
        <f t="shared" si="9"/>
        <v>0</v>
      </c>
    </row>
    <row r="98" spans="1:8" ht="38.25">
      <c r="A98" s="81">
        <f t="shared" si="5"/>
        <v>95</v>
      </c>
      <c r="B98" s="131" t="s">
        <v>260</v>
      </c>
      <c r="C98" s="96" t="s">
        <v>204</v>
      </c>
      <c r="D98" s="188"/>
      <c r="E98" s="82" t="s">
        <v>80</v>
      </c>
      <c r="F98" s="86">
        <v>1</v>
      </c>
      <c r="G98" s="120">
        <v>0</v>
      </c>
      <c r="H98" s="132">
        <f t="shared" si="9"/>
        <v>0</v>
      </c>
    </row>
    <row r="99" spans="1:8" ht="38.25">
      <c r="A99" s="81">
        <f t="shared" ref="A99:A122" si="10">A98+1</f>
        <v>96</v>
      </c>
      <c r="B99" s="131" t="s">
        <v>261</v>
      </c>
      <c r="C99" s="96" t="s">
        <v>204</v>
      </c>
      <c r="D99" s="188"/>
      <c r="E99" s="82" t="s">
        <v>80</v>
      </c>
      <c r="F99" s="86">
        <v>1</v>
      </c>
      <c r="G99" s="120">
        <v>0</v>
      </c>
      <c r="H99" s="132">
        <f t="shared" si="9"/>
        <v>0</v>
      </c>
    </row>
    <row r="100" spans="1:8" ht="38.25">
      <c r="A100" s="81">
        <f t="shared" si="10"/>
        <v>97</v>
      </c>
      <c r="B100" s="131" t="s">
        <v>262</v>
      </c>
      <c r="C100" s="96" t="s">
        <v>204</v>
      </c>
      <c r="D100" s="188"/>
      <c r="E100" s="82" t="s">
        <v>80</v>
      </c>
      <c r="F100" s="86">
        <v>1</v>
      </c>
      <c r="G100" s="120">
        <v>0</v>
      </c>
      <c r="H100" s="132">
        <f t="shared" si="9"/>
        <v>0</v>
      </c>
    </row>
    <row r="101" spans="1:8" ht="38.25">
      <c r="A101" s="81">
        <f t="shared" si="10"/>
        <v>98</v>
      </c>
      <c r="B101" s="131" t="s">
        <v>263</v>
      </c>
      <c r="C101" s="96" t="s">
        <v>204</v>
      </c>
      <c r="D101" s="188"/>
      <c r="E101" s="82" t="s">
        <v>80</v>
      </c>
      <c r="F101" s="86">
        <v>1</v>
      </c>
      <c r="G101" s="120">
        <v>0</v>
      </c>
      <c r="H101" s="132">
        <f t="shared" si="9"/>
        <v>0</v>
      </c>
    </row>
    <row r="102" spans="1:8" ht="38.25">
      <c r="A102" s="81">
        <f t="shared" si="10"/>
        <v>99</v>
      </c>
      <c r="B102" s="131" t="s">
        <v>264</v>
      </c>
      <c r="C102" s="96" t="s">
        <v>204</v>
      </c>
      <c r="D102" s="188"/>
      <c r="E102" s="82" t="s">
        <v>80</v>
      </c>
      <c r="F102" s="86">
        <v>1</v>
      </c>
      <c r="G102" s="120">
        <v>0</v>
      </c>
      <c r="H102" s="132">
        <f t="shared" si="9"/>
        <v>0</v>
      </c>
    </row>
    <row r="103" spans="1:8" ht="38.25">
      <c r="A103" s="81">
        <f t="shared" si="10"/>
        <v>100</v>
      </c>
      <c r="B103" s="131" t="s">
        <v>265</v>
      </c>
      <c r="C103" s="96" t="s">
        <v>204</v>
      </c>
      <c r="D103" s="189"/>
      <c r="E103" s="82" t="s">
        <v>80</v>
      </c>
      <c r="F103" s="86">
        <v>1</v>
      </c>
      <c r="G103" s="120">
        <v>0</v>
      </c>
      <c r="H103" s="132">
        <f t="shared" si="9"/>
        <v>0</v>
      </c>
    </row>
    <row r="104" spans="1:8" ht="38.25">
      <c r="A104" s="81">
        <f t="shared" si="10"/>
        <v>101</v>
      </c>
      <c r="B104" s="135" t="s">
        <v>212</v>
      </c>
      <c r="C104" s="110" t="s">
        <v>205</v>
      </c>
      <c r="D104" s="190" t="s">
        <v>347</v>
      </c>
      <c r="E104" s="136" t="s">
        <v>80</v>
      </c>
      <c r="F104" s="86">
        <v>1</v>
      </c>
      <c r="G104" s="120">
        <v>0</v>
      </c>
      <c r="H104" s="137">
        <f>F104*G104</f>
        <v>0</v>
      </c>
    </row>
    <row r="105" spans="1:8" ht="38.25">
      <c r="A105" s="81">
        <f t="shared" si="10"/>
        <v>102</v>
      </c>
      <c r="B105" s="138" t="s">
        <v>213</v>
      </c>
      <c r="C105" s="110" t="s">
        <v>205</v>
      </c>
      <c r="D105" s="191"/>
      <c r="E105" s="82" t="s">
        <v>80</v>
      </c>
      <c r="F105" s="86">
        <v>1</v>
      </c>
      <c r="G105" s="120">
        <v>0</v>
      </c>
      <c r="H105" s="132">
        <f>F105*G105</f>
        <v>0</v>
      </c>
    </row>
    <row r="106" spans="1:8" ht="38.25">
      <c r="A106" s="81">
        <f t="shared" si="10"/>
        <v>103</v>
      </c>
      <c r="B106" s="139" t="s">
        <v>255</v>
      </c>
      <c r="C106" s="110" t="s">
        <v>205</v>
      </c>
      <c r="D106" s="192"/>
      <c r="E106" s="82" t="s">
        <v>80</v>
      </c>
      <c r="F106" s="86">
        <v>1</v>
      </c>
      <c r="G106" s="120">
        <v>0</v>
      </c>
      <c r="H106" s="121"/>
    </row>
    <row r="107" spans="1:8" ht="25.5">
      <c r="A107" s="81">
        <f t="shared" si="10"/>
        <v>104</v>
      </c>
      <c r="B107" s="131" t="s">
        <v>206</v>
      </c>
      <c r="C107" s="97" t="s">
        <v>210</v>
      </c>
      <c r="D107" s="185" t="s">
        <v>347</v>
      </c>
      <c r="E107" s="82" t="s">
        <v>80</v>
      </c>
      <c r="F107" s="86">
        <v>1</v>
      </c>
      <c r="G107" s="120">
        <v>0</v>
      </c>
      <c r="H107" s="132">
        <f>F107*G107</f>
        <v>0</v>
      </c>
    </row>
    <row r="108" spans="1:8" ht="25.5">
      <c r="A108" s="81">
        <f t="shared" si="10"/>
        <v>105</v>
      </c>
      <c r="B108" s="131" t="s">
        <v>207</v>
      </c>
      <c r="C108" s="97" t="s">
        <v>210</v>
      </c>
      <c r="D108" s="188"/>
      <c r="E108" s="82" t="s">
        <v>80</v>
      </c>
      <c r="F108" s="86">
        <v>1</v>
      </c>
      <c r="G108" s="120">
        <v>0</v>
      </c>
      <c r="H108" s="132">
        <f>F108*G108</f>
        <v>0</v>
      </c>
    </row>
    <row r="109" spans="1:8" ht="25.5">
      <c r="A109" s="81">
        <f t="shared" si="10"/>
        <v>106</v>
      </c>
      <c r="B109" s="131" t="s">
        <v>208</v>
      </c>
      <c r="C109" s="97" t="s">
        <v>210</v>
      </c>
      <c r="D109" s="188"/>
      <c r="E109" s="82" t="s">
        <v>80</v>
      </c>
      <c r="F109" s="86">
        <v>1</v>
      </c>
      <c r="G109" s="120">
        <v>0</v>
      </c>
      <c r="H109" s="132">
        <f>F109*G109</f>
        <v>0</v>
      </c>
    </row>
    <row r="110" spans="1:8" ht="25.5">
      <c r="A110" s="81">
        <f t="shared" si="10"/>
        <v>107</v>
      </c>
      <c r="B110" s="131" t="s">
        <v>209</v>
      </c>
      <c r="C110" s="97" t="s">
        <v>210</v>
      </c>
      <c r="D110" s="188"/>
      <c r="E110" s="82" t="s">
        <v>80</v>
      </c>
      <c r="F110" s="86">
        <v>1</v>
      </c>
      <c r="G110" s="120">
        <v>0</v>
      </c>
      <c r="H110" s="132">
        <f>F110*G110</f>
        <v>0</v>
      </c>
    </row>
    <row r="111" spans="1:8" ht="25.5">
      <c r="A111" s="81">
        <f t="shared" si="10"/>
        <v>108</v>
      </c>
      <c r="B111" s="140" t="s">
        <v>256</v>
      </c>
      <c r="C111" s="97" t="s">
        <v>210</v>
      </c>
      <c r="D111" s="188"/>
      <c r="E111" s="82" t="s">
        <v>80</v>
      </c>
      <c r="F111" s="86">
        <v>1</v>
      </c>
      <c r="G111" s="120">
        <v>0</v>
      </c>
      <c r="H111" s="132"/>
    </row>
    <row r="112" spans="1:8" ht="25.5">
      <c r="A112" s="81">
        <f t="shared" si="10"/>
        <v>109</v>
      </c>
      <c r="B112" s="141" t="s">
        <v>275</v>
      </c>
      <c r="C112" s="97" t="s">
        <v>276</v>
      </c>
      <c r="D112" s="189"/>
      <c r="E112" s="82" t="s">
        <v>80</v>
      </c>
      <c r="F112" s="86">
        <v>1</v>
      </c>
      <c r="G112" s="120">
        <v>0</v>
      </c>
      <c r="H112" s="132"/>
    </row>
    <row r="113" spans="1:8" ht="25.5">
      <c r="A113" s="81">
        <f t="shared" si="10"/>
        <v>110</v>
      </c>
      <c r="B113" s="142" t="s">
        <v>339</v>
      </c>
      <c r="C113" s="109" t="s">
        <v>215</v>
      </c>
      <c r="D113" s="199" t="s">
        <v>188</v>
      </c>
      <c r="E113" s="88" t="s">
        <v>80</v>
      </c>
      <c r="F113" s="86">
        <v>1</v>
      </c>
      <c r="G113" s="120">
        <v>0</v>
      </c>
      <c r="H113" s="132">
        <f t="shared" ref="H113:H122" si="11">F113*G113</f>
        <v>0</v>
      </c>
    </row>
    <row r="114" spans="1:8" ht="25.5">
      <c r="A114" s="81">
        <f t="shared" si="10"/>
        <v>111</v>
      </c>
      <c r="B114" s="142" t="s">
        <v>340</v>
      </c>
      <c r="C114" s="109" t="s">
        <v>215</v>
      </c>
      <c r="D114" s="200"/>
      <c r="E114" s="88" t="s">
        <v>80</v>
      </c>
      <c r="F114" s="86">
        <v>1</v>
      </c>
      <c r="G114" s="120">
        <v>0</v>
      </c>
      <c r="H114" s="132">
        <f t="shared" si="11"/>
        <v>0</v>
      </c>
    </row>
    <row r="115" spans="1:8" ht="38.25">
      <c r="A115" s="81">
        <f t="shared" si="10"/>
        <v>112</v>
      </c>
      <c r="B115" s="142" t="s">
        <v>338</v>
      </c>
      <c r="C115" s="111" t="s">
        <v>341</v>
      </c>
      <c r="D115" s="185" t="s">
        <v>188</v>
      </c>
      <c r="E115" s="88" t="s">
        <v>80</v>
      </c>
      <c r="F115" s="86">
        <v>1</v>
      </c>
      <c r="G115" s="120">
        <v>0</v>
      </c>
      <c r="H115" s="132">
        <f t="shared" si="11"/>
        <v>0</v>
      </c>
    </row>
    <row r="116" spans="1:8" ht="38.25">
      <c r="A116" s="81">
        <f t="shared" si="10"/>
        <v>113</v>
      </c>
      <c r="B116" s="142" t="s">
        <v>342</v>
      </c>
      <c r="C116" s="111" t="s">
        <v>341</v>
      </c>
      <c r="D116" s="189"/>
      <c r="E116" s="88" t="s">
        <v>80</v>
      </c>
      <c r="F116" s="86">
        <v>1</v>
      </c>
      <c r="G116" s="120">
        <v>0</v>
      </c>
      <c r="H116" s="132">
        <f t="shared" si="11"/>
        <v>0</v>
      </c>
    </row>
    <row r="117" spans="1:8" ht="38.25">
      <c r="A117" s="81">
        <f t="shared" si="10"/>
        <v>114</v>
      </c>
      <c r="B117" s="142" t="s">
        <v>343</v>
      </c>
      <c r="C117" s="111" t="s">
        <v>344</v>
      </c>
      <c r="D117" s="113" t="s">
        <v>188</v>
      </c>
      <c r="E117" s="88" t="s">
        <v>80</v>
      </c>
      <c r="F117" s="86">
        <v>1</v>
      </c>
      <c r="G117" s="120">
        <v>0</v>
      </c>
      <c r="H117" s="132">
        <f t="shared" si="11"/>
        <v>0</v>
      </c>
    </row>
    <row r="118" spans="1:8" ht="38.25">
      <c r="A118" s="81">
        <f t="shared" si="10"/>
        <v>115</v>
      </c>
      <c r="B118" s="143" t="s">
        <v>313</v>
      </c>
      <c r="C118" s="112" t="s">
        <v>312</v>
      </c>
      <c r="D118" s="193" t="s">
        <v>188</v>
      </c>
      <c r="E118" s="88" t="s">
        <v>80</v>
      </c>
      <c r="F118" s="86">
        <v>1</v>
      </c>
      <c r="G118" s="120">
        <v>0</v>
      </c>
      <c r="H118" s="132">
        <f t="shared" si="11"/>
        <v>0</v>
      </c>
    </row>
    <row r="119" spans="1:8" ht="38.25">
      <c r="A119" s="81">
        <f t="shared" si="10"/>
        <v>116</v>
      </c>
      <c r="B119" s="143" t="s">
        <v>314</v>
      </c>
      <c r="C119" s="112" t="s">
        <v>312</v>
      </c>
      <c r="D119" s="176"/>
      <c r="E119" s="88" t="s">
        <v>80</v>
      </c>
      <c r="F119" s="86">
        <v>1</v>
      </c>
      <c r="G119" s="120">
        <v>0</v>
      </c>
      <c r="H119" s="132">
        <f t="shared" si="11"/>
        <v>0</v>
      </c>
    </row>
    <row r="120" spans="1:8" ht="38.25">
      <c r="A120" s="81">
        <f t="shared" si="10"/>
        <v>117</v>
      </c>
      <c r="B120" s="143" t="s">
        <v>315</v>
      </c>
      <c r="C120" s="112" t="s">
        <v>312</v>
      </c>
      <c r="D120" s="177"/>
      <c r="E120" s="88" t="s">
        <v>80</v>
      </c>
      <c r="F120" s="86">
        <v>1</v>
      </c>
      <c r="G120" s="120">
        <v>0</v>
      </c>
      <c r="H120" s="132">
        <f t="shared" si="11"/>
        <v>0</v>
      </c>
    </row>
    <row r="121" spans="1:8" ht="25.5">
      <c r="A121" s="81">
        <f t="shared" si="10"/>
        <v>118</v>
      </c>
      <c r="B121" s="129" t="s">
        <v>307</v>
      </c>
      <c r="C121" s="38" t="s">
        <v>308</v>
      </c>
      <c r="D121" s="201" t="s">
        <v>188</v>
      </c>
      <c r="E121" s="82" t="s">
        <v>80</v>
      </c>
      <c r="F121" s="86">
        <v>1</v>
      </c>
      <c r="G121" s="120">
        <v>0</v>
      </c>
      <c r="H121" s="132">
        <f t="shared" si="11"/>
        <v>0</v>
      </c>
    </row>
    <row r="122" spans="1:8" ht="25.5">
      <c r="A122" s="81">
        <f t="shared" si="10"/>
        <v>119</v>
      </c>
      <c r="B122" s="129" t="s">
        <v>309</v>
      </c>
      <c r="C122" s="38" t="s">
        <v>308</v>
      </c>
      <c r="D122" s="202"/>
      <c r="E122" s="82" t="s">
        <v>80</v>
      </c>
      <c r="F122" s="86">
        <v>1</v>
      </c>
      <c r="G122" s="120">
        <v>0</v>
      </c>
      <c r="H122" s="132">
        <f t="shared" si="11"/>
        <v>0</v>
      </c>
    </row>
    <row r="123" spans="1:8">
      <c r="A123" s="81"/>
      <c r="B123" s="98"/>
      <c r="C123" s="103"/>
      <c r="D123" s="115"/>
      <c r="E123" s="85"/>
      <c r="F123" s="86"/>
      <c r="G123" s="144"/>
      <c r="H123" s="121"/>
    </row>
    <row r="124" spans="1:8">
      <c r="A124" s="81"/>
      <c r="B124" s="98"/>
      <c r="C124" s="103"/>
      <c r="D124" s="115"/>
      <c r="E124" s="85"/>
      <c r="F124" s="86"/>
      <c r="G124" s="144"/>
      <c r="H124" s="121"/>
    </row>
    <row r="125" spans="1:8">
      <c r="A125" s="145"/>
      <c r="B125" s="124"/>
      <c r="C125" s="103"/>
      <c r="D125" s="146"/>
      <c r="E125" s="85"/>
      <c r="F125" s="86"/>
      <c r="G125" s="144"/>
      <c r="H125" s="121"/>
    </row>
    <row r="126" spans="1:8">
      <c r="A126" s="81"/>
      <c r="B126" s="104"/>
      <c r="C126" s="147"/>
      <c r="D126" s="148"/>
      <c r="E126" s="149"/>
      <c r="F126" s="95"/>
      <c r="G126" s="150"/>
      <c r="H126" s="137"/>
    </row>
    <row r="127" spans="1:8" ht="14.25">
      <c r="A127" s="90"/>
      <c r="B127" s="105"/>
      <c r="C127" s="105"/>
      <c r="D127" s="114"/>
      <c r="E127" s="89"/>
      <c r="F127" s="92"/>
      <c r="G127" s="93"/>
      <c r="H127" s="94"/>
    </row>
    <row r="128" spans="1:8" s="157" customFormat="1" ht="24">
      <c r="A128" s="151"/>
      <c r="B128" s="106" t="s">
        <v>181</v>
      </c>
      <c r="C128" s="152"/>
      <c r="D128" s="153"/>
      <c r="E128" s="154"/>
      <c r="F128" s="91"/>
      <c r="G128" s="155">
        <f>H128/4.1479</f>
        <v>0</v>
      </c>
      <c r="H128" s="156">
        <f>SUM(H4:H126)</f>
        <v>0</v>
      </c>
    </row>
    <row r="129" spans="2:8" ht="38.25">
      <c r="B129" s="158" t="s">
        <v>182</v>
      </c>
      <c r="C129" s="159"/>
      <c r="D129" s="117"/>
      <c r="E129" s="116"/>
      <c r="H129" s="160">
        <f>H128*0.2</f>
        <v>0</v>
      </c>
    </row>
  </sheetData>
  <sheetProtection selectLockedCells="1" selectUnlockedCells="1"/>
  <mergeCells count="28">
    <mergeCell ref="D113:D114"/>
    <mergeCell ref="D81:D82"/>
    <mergeCell ref="D115:D116"/>
    <mergeCell ref="D118:D120"/>
    <mergeCell ref="D121:D122"/>
    <mergeCell ref="D107:D112"/>
    <mergeCell ref="D83:D84"/>
    <mergeCell ref="D85:D94"/>
    <mergeCell ref="D95:D103"/>
    <mergeCell ref="D104:D106"/>
    <mergeCell ref="D54:D57"/>
    <mergeCell ref="D58:D62"/>
    <mergeCell ref="D63:D70"/>
    <mergeCell ref="D71:D75"/>
    <mergeCell ref="D76:D78"/>
    <mergeCell ref="D79:D80"/>
    <mergeCell ref="A1:H2"/>
    <mergeCell ref="D50:D53"/>
    <mergeCell ref="D4:D6"/>
    <mergeCell ref="D7:D17"/>
    <mergeCell ref="D18:D20"/>
    <mergeCell ref="D21:D28"/>
    <mergeCell ref="D29:D30"/>
    <mergeCell ref="D31:D35"/>
    <mergeCell ref="D37:D38"/>
    <mergeCell ref="D42:D43"/>
    <mergeCell ref="D40:D41"/>
    <mergeCell ref="D46:D49"/>
  </mergeCells>
  <pageMargins left="0.55138888888888893" right="0.43333333333333335" top="0.98402777777777772" bottom="0.74791666666666667" header="0.51180555555555551" footer="0.51180555555555551"/>
  <pageSetup paperSize="8" scale="7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WIP plan materiały biurowe 2018</vt:lpstr>
      <vt:lpstr>plany tonery 2018</vt:lpstr>
      <vt:lpstr>'plany tonery 2018'!Obszar_wydruku</vt:lpstr>
      <vt:lpstr>'WIP plan materiały biurowe 2018'!Obszar_wydruku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Karczewska</dc:creator>
  <cp:lastModifiedBy>Artur Soroczyński</cp:lastModifiedBy>
  <cp:lastPrinted>2018-04-24T09:56:06Z</cp:lastPrinted>
  <dcterms:created xsi:type="dcterms:W3CDTF">2018-03-30T08:48:33Z</dcterms:created>
  <dcterms:modified xsi:type="dcterms:W3CDTF">2018-05-17T14:53:05Z</dcterms:modified>
</cp:coreProperties>
</file>